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9320" windowHeight="1164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  <sheet name="Т4" sheetId="6" r:id="rId6"/>
  </sheets>
  <definedNames>
    <definedName name="_xlnm.Print_Area" localSheetId="2">'N'!$A$1:$K$12</definedName>
    <definedName name="_xlnm.Print_Area" localSheetId="3">'R'!$A$1:$K$22</definedName>
    <definedName name="_xlnm.Print_Area" localSheetId="0">'абс'!$A$1:$K$30</definedName>
    <definedName name="_xlnm.Print_Area" localSheetId="1">'Т2'!$A$1:$K$14</definedName>
    <definedName name="_xlnm.Print_Area" localSheetId="4">'Т3'!$A$1:$I$20</definedName>
    <definedName name="_xlnm.Print_Area" localSheetId="5">'Т4'!$A$1:$I$22</definedName>
  </definedNames>
  <calcPr fullCalcOnLoad="1" refMode="R1C1"/>
</workbook>
</file>

<file path=xl/sharedStrings.xml><?xml version="1.0" encoding="utf-8"?>
<sst xmlns="http://schemas.openxmlformats.org/spreadsheetml/2006/main" count="505" uniqueCount="164">
  <si>
    <t>место</t>
  </si>
  <si>
    <t>Рожнов Дмитрий</t>
  </si>
  <si>
    <t>нк</t>
  </si>
  <si>
    <t>6</t>
  </si>
  <si>
    <t>Москва</t>
  </si>
  <si>
    <t>Плетенев Антон</t>
  </si>
  <si>
    <t>Николаев Антон</t>
  </si>
  <si>
    <t>18</t>
  </si>
  <si>
    <t>4</t>
  </si>
  <si>
    <t>2</t>
  </si>
  <si>
    <t>1</t>
  </si>
  <si>
    <t>Филатов Михаил</t>
  </si>
  <si>
    <t>3</t>
  </si>
  <si>
    <t>5</t>
  </si>
  <si>
    <t>Субьект РФ</t>
  </si>
  <si>
    <t>Место</t>
  </si>
  <si>
    <t>Фамилия, имя водителя</t>
  </si>
  <si>
    <t>Итоговые очки</t>
  </si>
  <si>
    <t>очки</t>
  </si>
  <si>
    <t>Сумма очков</t>
  </si>
  <si>
    <t>Шмайлов Вадим</t>
  </si>
  <si>
    <t>Сумма  очков</t>
  </si>
  <si>
    <t>МИНИСТЕРСТВО СПОРТА РФ
РОССИЙСКАЯ АВТОМОБИЛЬНАЯ ФЕДЕРАЦИЯ
ЧЕМПИОНАТ РОССИИ в спортивной дисциплине ралли-рейды  "Абсолютный" (1660661811Л)
Зачет Вторых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</si>
  <si>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"Т2" (1660611811Л)
Зачет Вторых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</si>
  <si>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"N" (1660611811Л)
Зачет Вторых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</si>
  <si>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"R" (1660671811Л)
Зачет Вторых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</si>
  <si>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"Т2Д" ("Т3") (1660631811Л)
Зачет Вторых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</si>
  <si>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"Т4" (1660631811Л)
Зачет Вторых Водителей
ИТОГОВЫЙ ПРОТОКОЛ ЛИЧНЫХ РЕЗУЛЬТАТОВ     2016</t>
  </si>
  <si>
    <t>Жильцов Контанстин</t>
  </si>
  <si>
    <t>Новиков Владимир</t>
  </si>
  <si>
    <t>Загороднюк Евгений</t>
  </si>
  <si>
    <t>Шевелев Артем</t>
  </si>
  <si>
    <t>Белгородская обл.</t>
  </si>
  <si>
    <t>Петенко Игорь</t>
  </si>
  <si>
    <t>Беркут Алексей</t>
  </si>
  <si>
    <t>Московская обл.</t>
  </si>
  <si>
    <t>Самарин Андрей</t>
  </si>
  <si>
    <t>Курская обл.</t>
  </si>
  <si>
    <t>30</t>
  </si>
  <si>
    <t>Шапошников Алексей</t>
  </si>
  <si>
    <t>Белобородов Алексей</t>
  </si>
  <si>
    <t>Плетнев Антон</t>
  </si>
  <si>
    <t>Горьков Александр</t>
  </si>
  <si>
    <t>Хурскайнен Маркку</t>
  </si>
  <si>
    <t>Финляндия</t>
  </si>
  <si>
    <t>Филатов Вадим</t>
  </si>
  <si>
    <t>Павлов Евгений</t>
  </si>
  <si>
    <t>Тверская обл.</t>
  </si>
  <si>
    <t>Лауронен Тони</t>
  </si>
  <si>
    <t>Латвия</t>
  </si>
  <si>
    <t>Рудницкий Андрей</t>
  </si>
  <si>
    <t>Беларусь</t>
  </si>
  <si>
    <t>Кришьянис Цауне</t>
  </si>
  <si>
    <t>0</t>
  </si>
  <si>
    <t>7</t>
  </si>
  <si>
    <t>8</t>
  </si>
  <si>
    <t>9</t>
  </si>
  <si>
    <t>10</t>
  </si>
  <si>
    <t>15</t>
  </si>
  <si>
    <t>12</t>
  </si>
  <si>
    <t>Замалетдинов Рамиль</t>
  </si>
  <si>
    <t>Ульяновская обл.</t>
  </si>
  <si>
    <t>Нежнов Олег</t>
  </si>
  <si>
    <t>Нижегородская обл.</t>
  </si>
  <si>
    <t>Правдина Елена</t>
  </si>
  <si>
    <t>Санкт-Петербург</t>
  </si>
  <si>
    <t>Демьяненко Владимир</t>
  </si>
  <si>
    <t>Нешин Андрей</t>
  </si>
  <si>
    <t>Кущинский Всеволод</t>
  </si>
  <si>
    <t>Русов Андрей</t>
  </si>
  <si>
    <t>Уперенко Олег</t>
  </si>
  <si>
    <t>16</t>
  </si>
  <si>
    <t>Фоглиани Пьетро</t>
  </si>
  <si>
    <t>Кущенко Сергей</t>
  </si>
  <si>
    <t>Глухов Василий</t>
  </si>
  <si>
    <t>Простаков Владимир</t>
  </si>
  <si>
    <t>Милосердов Павел</t>
  </si>
  <si>
    <t>Попкова Екатерина</t>
  </si>
  <si>
    <t>Ярославская обл.</t>
  </si>
  <si>
    <t>Романенко Владимир</t>
  </si>
  <si>
    <t>Мальцев Алексей</t>
  </si>
  <si>
    <t>Лебедев Сергей</t>
  </si>
  <si>
    <t>Третьяков Евгений</t>
  </si>
  <si>
    <t>Кудинов Сергей</t>
  </si>
  <si>
    <t>Казакевич Владимир</t>
  </si>
  <si>
    <t>Кожухов Дмитрий</t>
  </si>
  <si>
    <t>Гиззатуллин Ильназ</t>
  </si>
  <si>
    <t>Скрипка Сергей</t>
  </si>
  <si>
    <t>Шайнуров Ильшат</t>
  </si>
  <si>
    <t>Обухов Александр</t>
  </si>
  <si>
    <t>Басарукин Виктор</t>
  </si>
  <si>
    <t>Елагин Роман</t>
  </si>
  <si>
    <t>Владимирская обл.</t>
  </si>
  <si>
    <t>Куприянов Александр</t>
  </si>
  <si>
    <t>Беляев Айдар</t>
  </si>
  <si>
    <t>Аматыч Роберт</t>
  </si>
  <si>
    <t>Вихренко Дмитрий</t>
  </si>
  <si>
    <t>Ксин Чен</t>
  </si>
  <si>
    <t>Гаранин Павел</t>
  </si>
  <si>
    <t>Ахмадеев Руслан</t>
  </si>
  <si>
    <t>Яковлев Евгений</t>
  </si>
  <si>
    <t>Новиков Максим</t>
  </si>
  <si>
    <t>Лагута Александр</t>
  </si>
  <si>
    <t>Смоленская обл.</t>
  </si>
  <si>
    <t>Китай</t>
  </si>
  <si>
    <t>Италия</t>
  </si>
  <si>
    <t>Респ. Татарстан</t>
  </si>
  <si>
    <t>Свердловская обл.</t>
  </si>
  <si>
    <t>Астраханская обл.</t>
  </si>
  <si>
    <t>Шубин Кирилл</t>
  </si>
  <si>
    <t>Русанов Григорий</t>
  </si>
  <si>
    <t>Кузьмич Алексей</t>
  </si>
  <si>
    <t>Ковалева Екатерина</t>
  </si>
  <si>
    <t>17</t>
  </si>
  <si>
    <t>Алтухов Михаил</t>
  </si>
  <si>
    <t>Сачков Юрий</t>
  </si>
  <si>
    <t>Петенко Людмила</t>
  </si>
  <si>
    <t>Чернов Александр</t>
  </si>
  <si>
    <t>Калинин Дмитрий</t>
  </si>
  <si>
    <t>Павлов Дмитрий</t>
  </si>
  <si>
    <t>Хантимиров Сергей</t>
  </si>
  <si>
    <t>Маликов Иван</t>
  </si>
  <si>
    <t>Александров Алексей</t>
  </si>
  <si>
    <t>21</t>
  </si>
  <si>
    <t>Макаренко Владимир</t>
  </si>
  <si>
    <t>Вавренюк Богдан</t>
  </si>
  <si>
    <t>Волгоградская обл.</t>
  </si>
  <si>
    <t>Богодистов Алексей</t>
  </si>
  <si>
    <t>Долгов Станислав</t>
  </si>
  <si>
    <t>81</t>
  </si>
  <si>
    <t>45</t>
  </si>
  <si>
    <t>Краснодарский край</t>
  </si>
  <si>
    <t>Вилцанс Марис</t>
  </si>
  <si>
    <t>Елгава, Латвия</t>
  </si>
  <si>
    <t>Брянская обл.</t>
  </si>
  <si>
    <t>11</t>
  </si>
  <si>
    <t>13</t>
  </si>
  <si>
    <t>14</t>
  </si>
  <si>
    <t>19</t>
  </si>
  <si>
    <t>20</t>
  </si>
  <si>
    <t>22</t>
  </si>
  <si>
    <t>23</t>
  </si>
  <si>
    <t>Ушаков Павел</t>
  </si>
  <si>
    <t>Терентьев Александр</t>
  </si>
  <si>
    <t>Мосолов Руслан</t>
  </si>
  <si>
    <t>Боровков Борис</t>
  </si>
  <si>
    <t>Ставропольский край</t>
  </si>
  <si>
    <t>24</t>
  </si>
  <si>
    <t>№ 11522
19-22.02.2016    респ. Карелия</t>
  </si>
  <si>
    <t>№ 11523
27-30.04. 2016 Астраханская обл.</t>
  </si>
  <si>
    <t>№ 11524
10-12.06. 2016 Волгоградская обл.</t>
  </si>
  <si>
    <t>№ 11498
7-15.07. 2016    респ. Татарстан, респ. Башкортостан, Челябинская обл.</t>
  </si>
  <si>
    <t>№ 11525
3-6.09. 2016 Волгоградская обл., респ. Калмыкия, Астраханская обл.</t>
  </si>
  <si>
    <t>№ 11526
27-30.04. 2016 Астраханская обл.</t>
  </si>
  <si>
    <t>№ 11527
10-12.06. 2016 Волгоградская обл.</t>
  </si>
  <si>
    <t>№ 11528
3-6.09. 2016 Волгоградская обл., респ. Калмыкия, Астраханская обл.</t>
  </si>
  <si>
    <t>№ 11499
7-15.07. 2016    респ. Татарстан, респ. Башкортостан, Челябинская обл.</t>
  </si>
  <si>
    <t>ССВК Клещев А.Р.</t>
  </si>
  <si>
    <t>" Утверждено Советом РАФ по спорту"</t>
  </si>
  <si>
    <t>ССВК Сергеева М.А.</t>
  </si>
  <si>
    <t>Протокол №______ от "_____" ________________</t>
  </si>
  <si>
    <t>ССВК Вдовиченко А.В.</t>
  </si>
  <si>
    <t xml:space="preserve">Председатель Совета РАФ по спорту, </t>
  </si>
  <si>
    <t>Вице-президент РАФ _____________________Скрыль В. 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</si>
</sst>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8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25" borderId="11" xfId="0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left"/>
    </xf>
    <xf numFmtId="49" fontId="24" fillId="25" borderId="12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center" vertical="center"/>
    </xf>
    <xf numFmtId="49" fontId="25" fillId="25" borderId="12" xfId="0" applyNumberFormat="1" applyFont="1" applyFill="1" applyBorder="1" applyAlignment="1">
      <alignment horizontal="center"/>
    </xf>
    <xf numFmtId="49" fontId="24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49" fontId="25" fillId="0" borderId="13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25" borderId="10" xfId="0" applyNumberFormat="1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19" fillId="25" borderId="13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266700</xdr:colOff>
      <xdr:row>0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1</xdr:col>
      <xdr:colOff>400050</xdr:colOff>
      <xdr:row>0</xdr:row>
      <xdr:rowOff>790575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1</xdr:col>
      <xdr:colOff>400050</xdr:colOff>
      <xdr:row>0</xdr:row>
      <xdr:rowOff>790575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171450</xdr:colOff>
      <xdr:row>0</xdr:row>
      <xdr:rowOff>876300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4">
      <selection activeCell="G51" sqref="G51"/>
    </sheetView>
  </sheetViews>
  <sheetFormatPr defaultColWidth="8.75390625" defaultRowHeight="12.75"/>
  <cols>
    <col min="1" max="1" width="10.375" style="0" customWidth="1"/>
    <col min="2" max="2" width="22.375" style="0" customWidth="1"/>
    <col min="3" max="3" width="13.125" style="0" hidden="1" customWidth="1"/>
    <col min="4" max="4" width="12.625" style="0" customWidth="1"/>
    <col min="5" max="5" width="20.25390625" style="0" customWidth="1"/>
    <col min="6" max="6" width="10.375" style="0" customWidth="1"/>
    <col min="7" max="7" width="9.00390625" style="0" customWidth="1"/>
    <col min="8" max="8" width="9.125" style="0" customWidth="1"/>
    <col min="9" max="9" width="8.875" style="0" customWidth="1"/>
    <col min="10" max="10" width="8.625" style="0" customWidth="1"/>
    <col min="11" max="11" width="8.75390625" style="0" customWidth="1"/>
    <col min="12" max="12" width="8.625" style="0" customWidth="1"/>
    <col min="13" max="13" width="8.75390625" style="0" customWidth="1"/>
    <col min="14" max="14" width="8.625" style="0" customWidth="1"/>
    <col min="15" max="15" width="8.75390625" style="0" customWidth="1"/>
  </cols>
  <sheetData>
    <row r="1" spans="1:12" ht="112.5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ht="36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92" t="s">
        <v>15</v>
      </c>
      <c r="B3" s="95" t="s">
        <v>16</v>
      </c>
      <c r="C3" s="88" t="s">
        <v>19</v>
      </c>
      <c r="D3" s="98" t="s">
        <v>17</v>
      </c>
      <c r="E3" s="95" t="s">
        <v>14</v>
      </c>
      <c r="F3" s="101" t="s">
        <v>148</v>
      </c>
      <c r="G3" s="102"/>
      <c r="H3" s="84" t="s">
        <v>149</v>
      </c>
      <c r="I3" s="85"/>
      <c r="J3" s="80" t="s">
        <v>150</v>
      </c>
      <c r="K3" s="81"/>
      <c r="L3" s="101" t="s">
        <v>151</v>
      </c>
      <c r="M3" s="102"/>
      <c r="N3" s="80" t="s">
        <v>152</v>
      </c>
      <c r="O3" s="81"/>
    </row>
    <row r="4" spans="1:15" ht="48.75" customHeight="1" thickBot="1">
      <c r="A4" s="93"/>
      <c r="B4" s="96"/>
      <c r="C4" s="89"/>
      <c r="D4" s="99"/>
      <c r="E4" s="96"/>
      <c r="F4" s="103"/>
      <c r="G4" s="104"/>
      <c r="H4" s="86"/>
      <c r="I4" s="87"/>
      <c r="J4" s="82"/>
      <c r="K4" s="83"/>
      <c r="L4" s="103"/>
      <c r="M4" s="104"/>
      <c r="N4" s="82"/>
      <c r="O4" s="83"/>
    </row>
    <row r="5" spans="1:15" ht="18.75" customHeight="1" thickBot="1">
      <c r="A5" s="94"/>
      <c r="B5" s="97"/>
      <c r="C5" s="90"/>
      <c r="D5" s="100"/>
      <c r="E5" s="97"/>
      <c r="F5" s="26" t="s">
        <v>0</v>
      </c>
      <c r="G5" s="27" t="s">
        <v>18</v>
      </c>
      <c r="H5" s="26" t="s">
        <v>0</v>
      </c>
      <c r="I5" s="27" t="s">
        <v>18</v>
      </c>
      <c r="J5" s="26" t="s">
        <v>0</v>
      </c>
      <c r="K5" s="27" t="s">
        <v>18</v>
      </c>
      <c r="L5" s="26" t="s">
        <v>0</v>
      </c>
      <c r="M5" s="27" t="s">
        <v>18</v>
      </c>
      <c r="N5" s="26" t="s">
        <v>0</v>
      </c>
      <c r="O5" s="27" t="s">
        <v>18</v>
      </c>
    </row>
    <row r="6" spans="1:15" ht="18.75">
      <c r="A6" s="65" t="s">
        <v>10</v>
      </c>
      <c r="B6" s="36" t="s">
        <v>28</v>
      </c>
      <c r="C6" s="70" t="s">
        <v>129</v>
      </c>
      <c r="D6" s="23">
        <v>81</v>
      </c>
      <c r="E6" s="24" t="s">
        <v>4</v>
      </c>
      <c r="F6" s="25">
        <v>2</v>
      </c>
      <c r="G6" s="25">
        <v>21</v>
      </c>
      <c r="H6" s="25"/>
      <c r="I6" s="25" t="s">
        <v>2</v>
      </c>
      <c r="J6" s="25">
        <v>1</v>
      </c>
      <c r="K6" s="25">
        <v>30</v>
      </c>
      <c r="L6" s="25">
        <v>1</v>
      </c>
      <c r="M6" s="25">
        <v>30</v>
      </c>
      <c r="N6" s="25"/>
      <c r="O6" s="25"/>
    </row>
    <row r="7" spans="1:15" ht="18.75">
      <c r="A7" s="65" t="s">
        <v>9</v>
      </c>
      <c r="B7" s="37" t="s">
        <v>29</v>
      </c>
      <c r="C7" s="70">
        <f>G7+I7+K7+O7</f>
        <v>55.2</v>
      </c>
      <c r="D7" s="15">
        <f>G7+O7+I7</f>
        <v>53.2</v>
      </c>
      <c r="E7" s="2" t="s">
        <v>4</v>
      </c>
      <c r="F7" s="1">
        <v>3</v>
      </c>
      <c r="G7" s="1">
        <v>16</v>
      </c>
      <c r="H7" s="1">
        <v>4</v>
      </c>
      <c r="I7" s="1">
        <v>12</v>
      </c>
      <c r="J7" s="1">
        <v>9</v>
      </c>
      <c r="K7" s="1">
        <v>2</v>
      </c>
      <c r="L7" s="1"/>
      <c r="M7" s="1"/>
      <c r="N7" s="1">
        <v>2</v>
      </c>
      <c r="O7" s="1">
        <f>21*1.2</f>
        <v>25.2</v>
      </c>
    </row>
    <row r="8" spans="1:15" ht="18" customHeight="1">
      <c r="A8" s="65" t="s">
        <v>12</v>
      </c>
      <c r="B8" s="38" t="s">
        <v>30</v>
      </c>
      <c r="C8" s="70">
        <f>G8+I8+K8+M8+O8</f>
        <v>72.2</v>
      </c>
      <c r="D8" s="16">
        <f>G8+K8+O8</f>
        <v>52.2</v>
      </c>
      <c r="E8" s="2" t="s">
        <v>65</v>
      </c>
      <c r="F8" s="48">
        <v>4</v>
      </c>
      <c r="G8" s="1">
        <v>12</v>
      </c>
      <c r="H8" s="1">
        <v>5</v>
      </c>
      <c r="I8" s="1">
        <v>10</v>
      </c>
      <c r="J8" s="1">
        <v>2</v>
      </c>
      <c r="K8" s="1">
        <v>21</v>
      </c>
      <c r="L8" s="1">
        <v>5</v>
      </c>
      <c r="M8" s="1">
        <v>10</v>
      </c>
      <c r="N8" s="1">
        <v>3</v>
      </c>
      <c r="O8" s="1">
        <f>16*1.2</f>
        <v>19.2</v>
      </c>
    </row>
    <row r="9" spans="1:15" ht="18.75">
      <c r="A9" s="12" t="s">
        <v>8</v>
      </c>
      <c r="B9" s="4" t="s">
        <v>119</v>
      </c>
      <c r="C9" s="70">
        <f>M9+O9</f>
        <v>52</v>
      </c>
      <c r="D9" s="17">
        <v>52</v>
      </c>
      <c r="E9" s="2" t="s">
        <v>4</v>
      </c>
      <c r="F9" s="25"/>
      <c r="G9" s="1"/>
      <c r="H9" s="1"/>
      <c r="I9" s="1"/>
      <c r="J9" s="1"/>
      <c r="K9" s="1"/>
      <c r="L9" s="1">
        <v>3</v>
      </c>
      <c r="M9" s="1">
        <v>16</v>
      </c>
      <c r="N9" s="1">
        <v>1</v>
      </c>
      <c r="O9" s="1">
        <f>30*1.2</f>
        <v>36</v>
      </c>
    </row>
    <row r="10" spans="1:15" ht="18.75" customHeight="1">
      <c r="A10" s="12" t="s">
        <v>13</v>
      </c>
      <c r="B10" s="36" t="s">
        <v>6</v>
      </c>
      <c r="C10" s="70">
        <f>G10+I10+K10</f>
        <v>51</v>
      </c>
      <c r="D10" s="71">
        <v>51</v>
      </c>
      <c r="E10" s="24" t="s">
        <v>4</v>
      </c>
      <c r="F10" s="48">
        <v>1</v>
      </c>
      <c r="G10" s="49" t="s">
        <v>38</v>
      </c>
      <c r="H10" s="46">
        <v>2</v>
      </c>
      <c r="I10" s="1">
        <v>21</v>
      </c>
      <c r="J10" s="46"/>
      <c r="K10" s="47"/>
      <c r="L10" s="46"/>
      <c r="M10" s="47"/>
      <c r="N10" s="46"/>
      <c r="O10" s="47"/>
    </row>
    <row r="11" spans="1:15" ht="18.75">
      <c r="A11" s="59" t="s">
        <v>3</v>
      </c>
      <c r="B11" s="54" t="s">
        <v>45</v>
      </c>
      <c r="C11" s="70" t="s">
        <v>130</v>
      </c>
      <c r="D11" s="43">
        <v>45</v>
      </c>
      <c r="E11" s="50" t="s">
        <v>4</v>
      </c>
      <c r="F11" s="48"/>
      <c r="G11" s="1" t="s">
        <v>2</v>
      </c>
      <c r="H11" s="1">
        <v>3</v>
      </c>
      <c r="I11" s="1">
        <v>16</v>
      </c>
      <c r="J11" s="1">
        <v>6</v>
      </c>
      <c r="K11" s="1">
        <v>8</v>
      </c>
      <c r="L11" s="1">
        <v>2</v>
      </c>
      <c r="M11" s="1">
        <v>21</v>
      </c>
      <c r="N11" s="1"/>
      <c r="O11" s="1"/>
    </row>
    <row r="12" spans="1:15" ht="18.75">
      <c r="A12" s="12" t="s">
        <v>54</v>
      </c>
      <c r="B12" s="41" t="s">
        <v>42</v>
      </c>
      <c r="C12" s="70">
        <f>I12+K12+M12+O12</f>
        <v>45</v>
      </c>
      <c r="D12" s="19">
        <f>O12+I12+K12</f>
        <v>38</v>
      </c>
      <c r="E12" s="50" t="s">
        <v>4</v>
      </c>
      <c r="F12" s="1">
        <v>12</v>
      </c>
      <c r="G12" s="1">
        <v>0</v>
      </c>
      <c r="H12" s="1">
        <v>6</v>
      </c>
      <c r="I12" s="1">
        <v>13</v>
      </c>
      <c r="J12" s="1">
        <v>8</v>
      </c>
      <c r="K12" s="1">
        <v>7</v>
      </c>
      <c r="L12" s="1">
        <v>8</v>
      </c>
      <c r="M12" s="1">
        <v>7</v>
      </c>
      <c r="N12" s="1">
        <v>5</v>
      </c>
      <c r="O12" s="1">
        <f>15*1.2</f>
        <v>18</v>
      </c>
    </row>
    <row r="13" spans="1:15" ht="18.75">
      <c r="A13" s="12" t="s">
        <v>55</v>
      </c>
      <c r="B13" s="5" t="s">
        <v>36</v>
      </c>
      <c r="C13" s="70">
        <f>G13+I13+K13</f>
        <v>34</v>
      </c>
      <c r="D13" s="18">
        <v>34</v>
      </c>
      <c r="E13" s="2" t="s">
        <v>37</v>
      </c>
      <c r="F13" s="25">
        <v>8</v>
      </c>
      <c r="G13" s="1">
        <v>4</v>
      </c>
      <c r="H13" s="1">
        <v>1</v>
      </c>
      <c r="I13" s="1">
        <v>30</v>
      </c>
      <c r="J13" s="1"/>
      <c r="K13" s="1"/>
      <c r="L13" s="1"/>
      <c r="M13" s="1"/>
      <c r="N13" s="1"/>
      <c r="O13" s="1"/>
    </row>
    <row r="14" spans="1:15" ht="18.75">
      <c r="A14" s="12" t="s">
        <v>56</v>
      </c>
      <c r="B14" s="37" t="s">
        <v>34</v>
      </c>
      <c r="C14" s="70" t="s">
        <v>38</v>
      </c>
      <c r="D14" s="15">
        <v>30</v>
      </c>
      <c r="E14" s="2" t="s">
        <v>35</v>
      </c>
      <c r="F14" s="48">
        <v>7</v>
      </c>
      <c r="G14" s="1">
        <v>6</v>
      </c>
      <c r="H14" s="1"/>
      <c r="I14" s="1"/>
      <c r="J14" s="1">
        <v>7</v>
      </c>
      <c r="K14" s="1">
        <v>11</v>
      </c>
      <c r="L14" s="1">
        <v>6</v>
      </c>
      <c r="M14" s="1">
        <v>13</v>
      </c>
      <c r="N14" s="1"/>
      <c r="O14" s="1" t="s">
        <v>2</v>
      </c>
    </row>
    <row r="15" spans="1:16" ht="18.75">
      <c r="A15" s="59" t="s">
        <v>57</v>
      </c>
      <c r="B15" s="57" t="s">
        <v>91</v>
      </c>
      <c r="C15" s="70">
        <f>K15+O15</f>
        <v>24.4</v>
      </c>
      <c r="D15" s="58">
        <v>24.4</v>
      </c>
      <c r="E15" s="50" t="s">
        <v>4</v>
      </c>
      <c r="F15" s="1"/>
      <c r="G15" s="1"/>
      <c r="H15" s="1"/>
      <c r="I15" s="1"/>
      <c r="J15" s="1">
        <v>5</v>
      </c>
      <c r="K15" s="1">
        <v>10</v>
      </c>
      <c r="L15" s="1">
        <v>11</v>
      </c>
      <c r="M15" s="1">
        <v>0</v>
      </c>
      <c r="N15" s="1">
        <v>4</v>
      </c>
      <c r="O15" s="1">
        <f>12*1.2</f>
        <v>14.399999999999999</v>
      </c>
      <c r="P15" s="69"/>
    </row>
    <row r="16" spans="1:15" ht="18.75">
      <c r="A16" s="59" t="s">
        <v>135</v>
      </c>
      <c r="B16" s="54" t="s">
        <v>109</v>
      </c>
      <c r="C16" s="70">
        <f>K16+O16</f>
        <v>24.4</v>
      </c>
      <c r="D16" s="43">
        <v>24.4</v>
      </c>
      <c r="E16" s="50" t="s">
        <v>4</v>
      </c>
      <c r="F16" s="48"/>
      <c r="G16" s="1"/>
      <c r="H16" s="1"/>
      <c r="I16" s="1"/>
      <c r="J16" s="1">
        <v>3</v>
      </c>
      <c r="K16" s="1">
        <v>16</v>
      </c>
      <c r="L16" s="1"/>
      <c r="M16" s="1"/>
      <c r="N16" s="1">
        <v>7</v>
      </c>
      <c r="O16" s="1">
        <f>7*1.2</f>
        <v>8.4</v>
      </c>
    </row>
    <row r="17" spans="1:15" ht="18.75">
      <c r="A17" s="59" t="s">
        <v>136</v>
      </c>
      <c r="B17" s="52" t="s">
        <v>111</v>
      </c>
      <c r="C17" s="70">
        <v>16.2</v>
      </c>
      <c r="D17" s="53">
        <v>16.2</v>
      </c>
      <c r="E17" s="50" t="s">
        <v>4</v>
      </c>
      <c r="F17" s="1"/>
      <c r="G17" s="1"/>
      <c r="H17" s="1"/>
      <c r="I17" s="1"/>
      <c r="J17" s="1"/>
      <c r="K17" s="1" t="s">
        <v>2</v>
      </c>
      <c r="L17" s="1">
        <v>9</v>
      </c>
      <c r="M17" s="1">
        <v>3</v>
      </c>
      <c r="N17" s="1">
        <v>6</v>
      </c>
      <c r="O17" s="1">
        <f>11*1.2</f>
        <v>13.2</v>
      </c>
    </row>
    <row r="18" spans="1:15" ht="18.75">
      <c r="A18" s="59" t="s">
        <v>137</v>
      </c>
      <c r="B18" s="52" t="s">
        <v>70</v>
      </c>
      <c r="C18" s="70" t="s">
        <v>59</v>
      </c>
      <c r="D18" s="53">
        <v>12</v>
      </c>
      <c r="E18" s="50" t="s">
        <v>49</v>
      </c>
      <c r="F18" s="1"/>
      <c r="G18" s="1"/>
      <c r="H18" s="1"/>
      <c r="I18" s="1" t="s">
        <v>2</v>
      </c>
      <c r="J18" s="1"/>
      <c r="K18" s="1"/>
      <c r="L18" s="1">
        <v>4</v>
      </c>
      <c r="M18" s="1">
        <v>12</v>
      </c>
      <c r="N18" s="1"/>
      <c r="O18" s="1"/>
    </row>
    <row r="19" spans="1:15" ht="18.75">
      <c r="A19" s="59" t="s">
        <v>58</v>
      </c>
      <c r="B19" s="55" t="s">
        <v>11</v>
      </c>
      <c r="C19" s="70">
        <f>G19+I19+K19</f>
        <v>12</v>
      </c>
      <c r="D19" s="56">
        <v>12</v>
      </c>
      <c r="E19" s="50" t="s">
        <v>4</v>
      </c>
      <c r="F19" s="25"/>
      <c r="G19" s="1"/>
      <c r="H19" s="1"/>
      <c r="I19" s="1"/>
      <c r="J19" s="1">
        <v>4</v>
      </c>
      <c r="K19" s="1">
        <v>12</v>
      </c>
      <c r="L19" s="1">
        <v>12</v>
      </c>
      <c r="M19" s="1">
        <v>0</v>
      </c>
      <c r="N19" s="1"/>
      <c r="O19" s="1"/>
    </row>
    <row r="20" spans="1:15" ht="18.75">
      <c r="A20" s="12" t="s">
        <v>71</v>
      </c>
      <c r="B20" s="38" t="s">
        <v>31</v>
      </c>
      <c r="C20" s="70" t="s">
        <v>57</v>
      </c>
      <c r="D20" s="16">
        <v>10</v>
      </c>
      <c r="E20" s="50" t="s">
        <v>4</v>
      </c>
      <c r="F20" s="25">
        <v>5</v>
      </c>
      <c r="G20" s="1">
        <v>10</v>
      </c>
      <c r="H20" s="1"/>
      <c r="I20" s="1" t="s">
        <v>2</v>
      </c>
      <c r="J20" s="1"/>
      <c r="K20" s="1"/>
      <c r="L20" s="1"/>
      <c r="M20" s="1"/>
      <c r="N20" s="1"/>
      <c r="O20" s="1"/>
    </row>
    <row r="21" spans="1:15" ht="18.75">
      <c r="A21" s="59" t="s">
        <v>113</v>
      </c>
      <c r="B21" s="57" t="s">
        <v>1</v>
      </c>
      <c r="C21" s="70" t="s">
        <v>56</v>
      </c>
      <c r="D21" s="58">
        <v>9</v>
      </c>
      <c r="E21" s="50" t="s">
        <v>35</v>
      </c>
      <c r="F21" s="1"/>
      <c r="G21" s="1" t="s">
        <v>2</v>
      </c>
      <c r="H21" s="1">
        <v>7</v>
      </c>
      <c r="I21" s="1">
        <v>9</v>
      </c>
      <c r="J21" s="1"/>
      <c r="K21" s="1" t="s">
        <v>2</v>
      </c>
      <c r="L21" s="1"/>
      <c r="M21" s="1"/>
      <c r="N21" s="1"/>
      <c r="O21" s="1"/>
    </row>
    <row r="22" spans="1:15" ht="18.75">
      <c r="A22" s="12" t="s">
        <v>7</v>
      </c>
      <c r="B22" s="4" t="s">
        <v>33</v>
      </c>
      <c r="C22" s="70">
        <f>G22+I22+K22</f>
        <v>8</v>
      </c>
      <c r="D22" s="17">
        <v>8</v>
      </c>
      <c r="E22" s="2" t="s">
        <v>4</v>
      </c>
      <c r="F22" s="1">
        <v>6</v>
      </c>
      <c r="G22" s="1">
        <v>8</v>
      </c>
      <c r="H22" s="1"/>
      <c r="I22" s="1"/>
      <c r="J22" s="1"/>
      <c r="K22" s="1"/>
      <c r="L22" s="1"/>
      <c r="M22" s="1"/>
      <c r="N22" s="1"/>
      <c r="O22" s="1"/>
    </row>
    <row r="23" spans="1:15" ht="18.75">
      <c r="A23" s="12" t="s">
        <v>138</v>
      </c>
      <c r="B23" s="41" t="s">
        <v>122</v>
      </c>
      <c r="C23" s="70" t="s">
        <v>3</v>
      </c>
      <c r="D23" s="19">
        <v>6</v>
      </c>
      <c r="E23" s="2" t="s">
        <v>65</v>
      </c>
      <c r="F23" s="1"/>
      <c r="G23" s="1"/>
      <c r="H23" s="1"/>
      <c r="I23" s="1"/>
      <c r="J23" s="1"/>
      <c r="K23" s="1"/>
      <c r="L23" s="1">
        <v>7</v>
      </c>
      <c r="M23" s="1">
        <v>6</v>
      </c>
      <c r="N23" s="1"/>
      <c r="O23" s="1"/>
    </row>
    <row r="24" spans="1:15" ht="18.75">
      <c r="A24" s="59" t="s">
        <v>139</v>
      </c>
      <c r="B24" s="54" t="s">
        <v>66</v>
      </c>
      <c r="C24" s="70">
        <f>G24+I24+K24</f>
        <v>4</v>
      </c>
      <c r="D24" s="43">
        <v>4</v>
      </c>
      <c r="E24" s="50" t="s">
        <v>35</v>
      </c>
      <c r="F24" s="48"/>
      <c r="G24" s="1"/>
      <c r="H24" s="1">
        <v>8</v>
      </c>
      <c r="I24" s="1">
        <v>4</v>
      </c>
      <c r="J24" s="1"/>
      <c r="K24" s="1"/>
      <c r="L24" s="1"/>
      <c r="M24" s="1"/>
      <c r="N24" s="1"/>
      <c r="O24" s="1"/>
    </row>
    <row r="25" spans="1:15" ht="18.75">
      <c r="A25" s="59" t="s">
        <v>123</v>
      </c>
      <c r="B25" s="55" t="s">
        <v>67</v>
      </c>
      <c r="C25" s="70">
        <f>G25+I25+K25</f>
        <v>3</v>
      </c>
      <c r="D25" s="56">
        <v>3</v>
      </c>
      <c r="E25" s="50" t="s">
        <v>4</v>
      </c>
      <c r="F25" s="25"/>
      <c r="G25" s="1"/>
      <c r="H25" s="1">
        <v>9</v>
      </c>
      <c r="I25" s="1">
        <v>3</v>
      </c>
      <c r="J25" s="1"/>
      <c r="K25" s="1"/>
      <c r="L25" s="1"/>
      <c r="M25" s="1"/>
      <c r="N25" s="1"/>
      <c r="O25" s="1"/>
    </row>
    <row r="26" spans="1:15" ht="18.75">
      <c r="A26" s="12" t="s">
        <v>140</v>
      </c>
      <c r="B26" s="41" t="s">
        <v>39</v>
      </c>
      <c r="C26" s="70">
        <f>G26+I26+K26</f>
        <v>2</v>
      </c>
      <c r="D26" s="19">
        <v>2</v>
      </c>
      <c r="E26" s="2" t="s">
        <v>4</v>
      </c>
      <c r="F26" s="1">
        <v>9</v>
      </c>
      <c r="G26" s="1">
        <v>2</v>
      </c>
      <c r="H26" s="1"/>
      <c r="I26" s="1"/>
      <c r="J26" s="1"/>
      <c r="K26" s="1"/>
      <c r="L26" s="1"/>
      <c r="M26" s="1"/>
      <c r="N26" s="1"/>
      <c r="O26" s="1"/>
    </row>
    <row r="27" spans="1:15" ht="18.75">
      <c r="A27" s="12" t="s">
        <v>141</v>
      </c>
      <c r="B27" s="37" t="s">
        <v>41</v>
      </c>
      <c r="C27" s="70" t="s">
        <v>10</v>
      </c>
      <c r="D27" s="15">
        <v>1</v>
      </c>
      <c r="E27" s="2" t="s">
        <v>35</v>
      </c>
      <c r="F27" s="1">
        <v>11</v>
      </c>
      <c r="G27" s="1">
        <v>0</v>
      </c>
      <c r="H27" s="1"/>
      <c r="I27" s="1"/>
      <c r="J27" s="1"/>
      <c r="K27" s="1" t="s">
        <v>2</v>
      </c>
      <c r="L27" s="1">
        <v>10</v>
      </c>
      <c r="M27" s="1">
        <v>1</v>
      </c>
      <c r="N27" s="1"/>
      <c r="O27" s="1"/>
    </row>
    <row r="28" spans="1:15" ht="18.75">
      <c r="A28" s="12" t="s">
        <v>147</v>
      </c>
      <c r="B28" s="41" t="s">
        <v>40</v>
      </c>
      <c r="C28" s="70">
        <f>G28+I28+K28</f>
        <v>1</v>
      </c>
      <c r="D28" s="19">
        <v>1</v>
      </c>
      <c r="E28" s="50" t="s">
        <v>65</v>
      </c>
      <c r="F28" s="1">
        <v>10</v>
      </c>
      <c r="G28" s="1">
        <v>1</v>
      </c>
      <c r="H28" s="1"/>
      <c r="I28" s="1"/>
      <c r="J28" s="1"/>
      <c r="K28" s="1"/>
      <c r="L28" s="1"/>
      <c r="M28" s="1"/>
      <c r="N28" s="1"/>
      <c r="O28" s="1"/>
    </row>
    <row r="29" spans="1:15" ht="18.75">
      <c r="A29" s="51"/>
      <c r="B29" s="52" t="s">
        <v>43</v>
      </c>
      <c r="C29" s="70" t="s">
        <v>53</v>
      </c>
      <c r="D29" s="53">
        <v>0</v>
      </c>
      <c r="E29" s="50" t="s">
        <v>4</v>
      </c>
      <c r="F29" s="1"/>
      <c r="G29" s="1" t="s">
        <v>2</v>
      </c>
      <c r="H29" s="1"/>
      <c r="I29" s="1"/>
      <c r="J29" s="1"/>
      <c r="K29" s="1"/>
      <c r="L29" s="1"/>
      <c r="M29" s="1"/>
      <c r="N29" s="1"/>
      <c r="O29" s="1"/>
    </row>
    <row r="30" spans="1:15" ht="18.75">
      <c r="A30" s="51"/>
      <c r="B30" s="55" t="s">
        <v>46</v>
      </c>
      <c r="C30" s="70" t="s">
        <v>53</v>
      </c>
      <c r="D30" s="56">
        <v>0</v>
      </c>
      <c r="E30" s="50" t="s">
        <v>47</v>
      </c>
      <c r="F30" s="25"/>
      <c r="G30" s="1" t="s">
        <v>2</v>
      </c>
      <c r="H30" s="1"/>
      <c r="I30" s="1" t="s">
        <v>2</v>
      </c>
      <c r="J30" s="1"/>
      <c r="K30" s="1" t="s">
        <v>2</v>
      </c>
      <c r="L30" s="1"/>
      <c r="M30" s="1"/>
      <c r="N30" s="1"/>
      <c r="O30" s="1"/>
    </row>
    <row r="31" spans="1:15" ht="18.75">
      <c r="A31" s="59"/>
      <c r="B31" s="57" t="s">
        <v>48</v>
      </c>
      <c r="C31" s="70">
        <f>G31+I31+K31</f>
        <v>0</v>
      </c>
      <c r="D31" s="58">
        <v>0</v>
      </c>
      <c r="E31" s="50" t="s">
        <v>49</v>
      </c>
      <c r="F31" s="1"/>
      <c r="G31" s="1">
        <v>0</v>
      </c>
      <c r="H31" s="1"/>
      <c r="I31" s="1"/>
      <c r="J31" s="1"/>
      <c r="K31" s="1"/>
      <c r="L31" s="1"/>
      <c r="M31" s="1"/>
      <c r="N31" s="1"/>
      <c r="O31" s="1"/>
    </row>
    <row r="32" spans="1:15" ht="18.75">
      <c r="A32" s="51"/>
      <c r="B32" s="52" t="s">
        <v>50</v>
      </c>
      <c r="C32" s="70">
        <f>G32+I32+K32</f>
        <v>0</v>
      </c>
      <c r="D32" s="53">
        <v>0</v>
      </c>
      <c r="E32" s="50" t="s">
        <v>51</v>
      </c>
      <c r="F32" s="1"/>
      <c r="G32" s="1">
        <v>0</v>
      </c>
      <c r="H32" s="1"/>
      <c r="I32" s="1"/>
      <c r="J32" s="1"/>
      <c r="K32" s="1"/>
      <c r="L32" s="1"/>
      <c r="M32" s="1"/>
      <c r="N32" s="1"/>
      <c r="O32" s="1"/>
    </row>
    <row r="33" spans="1:15" ht="18.75">
      <c r="A33" s="51"/>
      <c r="B33" s="54" t="s">
        <v>52</v>
      </c>
      <c r="C33" s="70">
        <f>G33+I33+K33</f>
        <v>0</v>
      </c>
      <c r="D33" s="43">
        <v>0</v>
      </c>
      <c r="E33" s="50" t="s">
        <v>44</v>
      </c>
      <c r="F33" s="48"/>
      <c r="G33" s="1">
        <v>0</v>
      </c>
      <c r="H33" s="1"/>
      <c r="I33" s="1"/>
      <c r="J33" s="1"/>
      <c r="K33" s="1"/>
      <c r="L33" s="1"/>
      <c r="M33" s="1"/>
      <c r="N33" s="1"/>
      <c r="O33" s="1"/>
    </row>
    <row r="34" spans="1:15" ht="18.75">
      <c r="A34" s="51"/>
      <c r="B34" s="54" t="s">
        <v>124</v>
      </c>
      <c r="C34" s="70" t="s">
        <v>53</v>
      </c>
      <c r="D34" s="43">
        <v>0</v>
      </c>
      <c r="E34" s="50" t="s">
        <v>134</v>
      </c>
      <c r="F34" s="48"/>
      <c r="G34" s="1"/>
      <c r="H34" s="1"/>
      <c r="I34" s="1"/>
      <c r="J34" s="1"/>
      <c r="K34" s="1"/>
      <c r="L34" s="1"/>
      <c r="M34" s="1"/>
      <c r="N34" s="1"/>
      <c r="O34" s="1" t="s">
        <v>2</v>
      </c>
    </row>
    <row r="35" spans="1:15" ht="18.75">
      <c r="A35" s="51"/>
      <c r="B35" s="54" t="s">
        <v>90</v>
      </c>
      <c r="C35" s="70" t="s">
        <v>53</v>
      </c>
      <c r="D35" s="43">
        <v>0</v>
      </c>
      <c r="E35" s="50" t="s">
        <v>92</v>
      </c>
      <c r="F35" s="48"/>
      <c r="G35" s="1"/>
      <c r="H35" s="1"/>
      <c r="I35" s="1"/>
      <c r="J35" s="1"/>
      <c r="K35" s="1"/>
      <c r="L35" s="1"/>
      <c r="M35" s="1" t="s">
        <v>2</v>
      </c>
      <c r="N35" s="1"/>
      <c r="O35" s="1"/>
    </row>
    <row r="36" spans="1:15" ht="18.75">
      <c r="A36" s="51"/>
      <c r="B36" s="57" t="s">
        <v>68</v>
      </c>
      <c r="C36" s="70" t="s">
        <v>53</v>
      </c>
      <c r="D36" s="58">
        <v>0</v>
      </c>
      <c r="E36" s="50" t="s">
        <v>4</v>
      </c>
      <c r="F36" s="1"/>
      <c r="G36" s="1"/>
      <c r="H36" s="1"/>
      <c r="I36" s="1" t="s">
        <v>2</v>
      </c>
      <c r="J36" s="1"/>
      <c r="K36" s="1"/>
      <c r="L36" s="1"/>
      <c r="M36" s="1"/>
      <c r="N36" s="1"/>
      <c r="O36" s="1"/>
    </row>
    <row r="37" spans="1:15" ht="18.75">
      <c r="A37" s="59"/>
      <c r="B37" s="57" t="s">
        <v>69</v>
      </c>
      <c r="C37" s="70" t="s">
        <v>53</v>
      </c>
      <c r="D37" s="58">
        <v>0</v>
      </c>
      <c r="E37" s="50" t="s">
        <v>4</v>
      </c>
      <c r="F37" s="1"/>
      <c r="G37" s="1"/>
      <c r="H37" s="1"/>
      <c r="I37" s="1" t="s">
        <v>2</v>
      </c>
      <c r="J37" s="1"/>
      <c r="K37" s="1"/>
      <c r="L37" s="1"/>
      <c r="M37" s="1"/>
      <c r="N37" s="1"/>
      <c r="O37" s="1" t="s">
        <v>2</v>
      </c>
    </row>
    <row r="38" spans="1:15" ht="18.75">
      <c r="A38" s="59"/>
      <c r="B38" s="57" t="s">
        <v>110</v>
      </c>
      <c r="C38" s="70" t="s">
        <v>53</v>
      </c>
      <c r="D38" s="58">
        <v>0</v>
      </c>
      <c r="E38" s="50" t="s">
        <v>4</v>
      </c>
      <c r="F38" s="1"/>
      <c r="G38" s="1"/>
      <c r="H38" s="1"/>
      <c r="I38" s="1"/>
      <c r="J38" s="1"/>
      <c r="K38" s="1" t="s">
        <v>2</v>
      </c>
      <c r="L38" s="1"/>
      <c r="M38" s="1"/>
      <c r="N38" s="1"/>
      <c r="O38" s="1"/>
    </row>
    <row r="39" spans="1:15" ht="18.75">
      <c r="A39" s="59"/>
      <c r="B39" s="57" t="s">
        <v>132</v>
      </c>
      <c r="C39" s="70" t="s">
        <v>53</v>
      </c>
      <c r="D39" s="58">
        <v>0</v>
      </c>
      <c r="E39" s="50" t="s">
        <v>133</v>
      </c>
      <c r="F39" s="25"/>
      <c r="G39" s="1"/>
      <c r="H39" s="1"/>
      <c r="I39" s="1"/>
      <c r="J39" s="1"/>
      <c r="K39" s="1"/>
      <c r="L39" s="1"/>
      <c r="M39" s="1"/>
      <c r="N39" s="1"/>
      <c r="O39" s="1">
        <v>0</v>
      </c>
    </row>
    <row r="40" spans="1:15" ht="18.75">
      <c r="A40" s="51"/>
      <c r="B40" s="54" t="s">
        <v>112</v>
      </c>
      <c r="C40" s="70" t="s">
        <v>53</v>
      </c>
      <c r="D40" s="43">
        <v>0</v>
      </c>
      <c r="E40" s="50" t="s">
        <v>78</v>
      </c>
      <c r="F40" s="48"/>
      <c r="G40" s="1"/>
      <c r="H40" s="1"/>
      <c r="I40" s="1"/>
      <c r="J40" s="1"/>
      <c r="K40" s="1" t="s">
        <v>2</v>
      </c>
      <c r="L40" s="1"/>
      <c r="M40" s="1"/>
      <c r="N40" s="1"/>
      <c r="O40" s="1"/>
    </row>
    <row r="43" spans="2:12" ht="12.75">
      <c r="B43" s="13" t="s">
        <v>157</v>
      </c>
      <c r="E43" s="79"/>
      <c r="F43" s="79"/>
      <c r="G43" s="105" t="s">
        <v>158</v>
      </c>
      <c r="H43" s="105"/>
      <c r="I43" s="105"/>
      <c r="J43" s="105"/>
      <c r="K43" s="105"/>
      <c r="L43" s="105"/>
    </row>
    <row r="44" spans="2:12" ht="12.75">
      <c r="B44" s="14" t="s">
        <v>159</v>
      </c>
      <c r="E44" s="79"/>
      <c r="F44" s="79"/>
      <c r="G44" s="105" t="s">
        <v>160</v>
      </c>
      <c r="H44" s="105"/>
      <c r="I44" s="105"/>
      <c r="J44" s="105"/>
      <c r="K44" s="105"/>
      <c r="L44" s="105"/>
    </row>
    <row r="45" spans="2:12" ht="12.75">
      <c r="B45" s="14" t="s">
        <v>161</v>
      </c>
      <c r="E45" s="79"/>
      <c r="F45" s="79"/>
      <c r="G45" s="105" t="s">
        <v>162</v>
      </c>
      <c r="H45" s="105"/>
      <c r="I45" s="105"/>
      <c r="J45" s="105"/>
      <c r="K45" s="105"/>
      <c r="L45" s="105"/>
    </row>
    <row r="46" spans="5:12" ht="12.75">
      <c r="E46" s="79"/>
      <c r="F46" s="79"/>
      <c r="G46" s="105" t="s">
        <v>163</v>
      </c>
      <c r="H46" s="105"/>
      <c r="I46" s="105"/>
      <c r="J46" s="105"/>
      <c r="K46" s="105"/>
      <c r="L46" s="105"/>
    </row>
  </sheetData>
  <sheetProtection selectLockedCells="1" selectUnlockedCells="1"/>
  <mergeCells count="15">
    <mergeCell ref="G43:L43"/>
    <mergeCell ref="G44:L44"/>
    <mergeCell ref="G45:L45"/>
    <mergeCell ref="G46:L46"/>
    <mergeCell ref="L3:M4"/>
    <mergeCell ref="N3:O4"/>
    <mergeCell ref="H3:I4"/>
    <mergeCell ref="J3:K4"/>
    <mergeCell ref="C3:C5"/>
    <mergeCell ref="A1:L1"/>
    <mergeCell ref="A3:A5"/>
    <mergeCell ref="B3:B5"/>
    <mergeCell ref="D3:D5"/>
    <mergeCell ref="E3:E5"/>
    <mergeCell ref="F3:G4"/>
  </mergeCells>
  <conditionalFormatting sqref="B13 D13">
    <cfRule type="cellIs" priority="4" dxfId="5" operator="equal" stopIfTrue="1">
      <formula>"-"</formula>
    </cfRule>
  </conditionalFormatting>
  <conditionalFormatting sqref="B30 D30">
    <cfRule type="cellIs" priority="2" dxfId="5" operator="equal" stopIfTrue="1">
      <formula>"-"</formula>
    </cfRule>
  </conditionalFormatting>
  <conditionalFormatting sqref="B25 B19 D25 D19">
    <cfRule type="cellIs" priority="1" dxfId="5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4">
      <selection activeCell="G15" sqref="G15"/>
    </sheetView>
  </sheetViews>
  <sheetFormatPr defaultColWidth="8.75390625" defaultRowHeight="12.75"/>
  <cols>
    <col min="1" max="1" width="10.125" style="0" customWidth="1"/>
    <col min="2" max="2" width="21.75390625" style="0" customWidth="1"/>
    <col min="3" max="3" width="13.625" style="0" hidden="1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5" width="10.625" style="0" customWidth="1"/>
  </cols>
  <sheetData>
    <row r="1" spans="1:12" ht="106.5" customHeight="1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ht="30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92" t="s">
        <v>15</v>
      </c>
      <c r="B3" s="95" t="s">
        <v>16</v>
      </c>
      <c r="C3" s="88" t="s">
        <v>19</v>
      </c>
      <c r="D3" s="106" t="s">
        <v>17</v>
      </c>
      <c r="E3" s="95" t="s">
        <v>14</v>
      </c>
      <c r="F3" s="101" t="s">
        <v>148</v>
      </c>
      <c r="G3" s="102"/>
      <c r="H3" s="84" t="s">
        <v>149</v>
      </c>
      <c r="I3" s="85"/>
      <c r="J3" s="80" t="s">
        <v>150</v>
      </c>
      <c r="K3" s="81"/>
      <c r="L3" s="101" t="s">
        <v>151</v>
      </c>
      <c r="M3" s="102"/>
      <c r="N3" s="80" t="s">
        <v>152</v>
      </c>
      <c r="O3" s="81"/>
    </row>
    <row r="4" spans="1:15" ht="40.5" customHeight="1" thickBot="1">
      <c r="A4" s="93"/>
      <c r="B4" s="96"/>
      <c r="C4" s="89"/>
      <c r="D4" s="107"/>
      <c r="E4" s="96"/>
      <c r="F4" s="103"/>
      <c r="G4" s="104"/>
      <c r="H4" s="86"/>
      <c r="I4" s="87"/>
      <c r="J4" s="82"/>
      <c r="K4" s="83"/>
      <c r="L4" s="103"/>
      <c r="M4" s="104"/>
      <c r="N4" s="82"/>
      <c r="O4" s="83"/>
    </row>
    <row r="5" spans="1:15" ht="21.75" customHeight="1" thickBot="1">
      <c r="A5" s="94"/>
      <c r="B5" s="97"/>
      <c r="C5" s="90"/>
      <c r="D5" s="108"/>
      <c r="E5" s="97"/>
      <c r="F5" s="74" t="s">
        <v>0</v>
      </c>
      <c r="G5" s="27" t="s">
        <v>18</v>
      </c>
      <c r="H5" s="75" t="s">
        <v>0</v>
      </c>
      <c r="I5" s="27" t="s">
        <v>18</v>
      </c>
      <c r="J5" s="75" t="s">
        <v>0</v>
      </c>
      <c r="K5" s="27" t="s">
        <v>18</v>
      </c>
      <c r="L5" s="76" t="s">
        <v>0</v>
      </c>
      <c r="M5" s="27" t="s">
        <v>18</v>
      </c>
      <c r="N5" s="26" t="s">
        <v>0</v>
      </c>
      <c r="O5" s="27" t="s">
        <v>18</v>
      </c>
    </row>
    <row r="6" spans="1:15" ht="18.75">
      <c r="A6" s="29" t="s">
        <v>10</v>
      </c>
      <c r="B6" s="36" t="s">
        <v>34</v>
      </c>
      <c r="C6" s="77">
        <f>G6+K6+M6</f>
        <v>75</v>
      </c>
      <c r="D6" s="78">
        <v>75</v>
      </c>
      <c r="E6" s="36" t="s">
        <v>35</v>
      </c>
      <c r="F6" s="35" t="s">
        <v>10</v>
      </c>
      <c r="G6" s="66">
        <v>25</v>
      </c>
      <c r="H6" s="35"/>
      <c r="I6" s="35"/>
      <c r="J6" s="35" t="s">
        <v>10</v>
      </c>
      <c r="K6" s="66">
        <v>25</v>
      </c>
      <c r="L6" s="35" t="s">
        <v>10</v>
      </c>
      <c r="M6" s="66">
        <v>25</v>
      </c>
      <c r="N6" s="33"/>
      <c r="O6" s="66" t="s">
        <v>2</v>
      </c>
    </row>
    <row r="7" spans="1:15" ht="18.75">
      <c r="A7" s="11" t="s">
        <v>9</v>
      </c>
      <c r="B7" s="37" t="s">
        <v>42</v>
      </c>
      <c r="C7" s="63">
        <f>G7+I7+K7+M7+O7</f>
        <v>103</v>
      </c>
      <c r="D7" s="72">
        <f>O7+I7+K7</f>
        <v>73</v>
      </c>
      <c r="E7" s="54" t="s">
        <v>4</v>
      </c>
      <c r="F7" s="33" t="s">
        <v>8</v>
      </c>
      <c r="G7" s="34">
        <v>12</v>
      </c>
      <c r="H7" s="33" t="s">
        <v>10</v>
      </c>
      <c r="I7" s="34">
        <v>25</v>
      </c>
      <c r="J7" s="33" t="s">
        <v>9</v>
      </c>
      <c r="K7" s="34">
        <v>18</v>
      </c>
      <c r="L7" s="33" t="s">
        <v>9</v>
      </c>
      <c r="M7" s="34">
        <v>18</v>
      </c>
      <c r="N7" s="33" t="s">
        <v>10</v>
      </c>
      <c r="O7" s="34">
        <f>25*1.2</f>
        <v>30</v>
      </c>
    </row>
    <row r="8" spans="1:15" ht="18.75">
      <c r="A8" s="11" t="s">
        <v>12</v>
      </c>
      <c r="B8" s="37" t="s">
        <v>111</v>
      </c>
      <c r="C8" s="63">
        <f>M8+O8</f>
        <v>36.599999999999994</v>
      </c>
      <c r="D8" s="72">
        <f>M8+O8</f>
        <v>36.599999999999994</v>
      </c>
      <c r="E8" s="54" t="s">
        <v>35</v>
      </c>
      <c r="F8" s="33"/>
      <c r="G8" s="33"/>
      <c r="H8" s="33"/>
      <c r="I8" s="33"/>
      <c r="J8" s="33"/>
      <c r="K8" s="33"/>
      <c r="L8" s="33" t="s">
        <v>12</v>
      </c>
      <c r="M8" s="34">
        <v>15</v>
      </c>
      <c r="N8" s="33" t="s">
        <v>9</v>
      </c>
      <c r="O8" s="34">
        <f>18*1.2</f>
        <v>21.599999999999998</v>
      </c>
    </row>
    <row r="9" spans="1:15" ht="18.75">
      <c r="A9" s="9" t="s">
        <v>8</v>
      </c>
      <c r="B9" s="37" t="s">
        <v>5</v>
      </c>
      <c r="C9" s="63">
        <v>27</v>
      </c>
      <c r="D9" s="72">
        <v>27</v>
      </c>
      <c r="E9" s="54" t="s">
        <v>35</v>
      </c>
      <c r="F9" s="33" t="s">
        <v>12</v>
      </c>
      <c r="G9" s="34">
        <v>15</v>
      </c>
      <c r="H9" s="33"/>
      <c r="I9" s="33"/>
      <c r="J9" s="33"/>
      <c r="K9" s="33" t="s">
        <v>2</v>
      </c>
      <c r="L9" s="33" t="s">
        <v>8</v>
      </c>
      <c r="M9" s="34">
        <v>12</v>
      </c>
      <c r="N9" s="33"/>
      <c r="O9" s="34"/>
    </row>
    <row r="10" spans="1:15" ht="18.75">
      <c r="A10" s="9" t="s">
        <v>13</v>
      </c>
      <c r="B10" s="37" t="s">
        <v>109</v>
      </c>
      <c r="C10" s="63" t="s">
        <v>58</v>
      </c>
      <c r="D10" s="72">
        <v>18</v>
      </c>
      <c r="E10" s="54" t="s">
        <v>4</v>
      </c>
      <c r="F10" s="33"/>
      <c r="G10" s="33"/>
      <c r="H10" s="33"/>
      <c r="I10" s="33"/>
      <c r="J10" s="33"/>
      <c r="K10" s="33"/>
      <c r="L10" s="33"/>
      <c r="M10" s="33"/>
      <c r="N10" s="33" t="s">
        <v>12</v>
      </c>
      <c r="O10" s="34">
        <f>15*1.2</f>
        <v>18</v>
      </c>
    </row>
    <row r="11" spans="1:15" ht="18.75">
      <c r="A11" s="9" t="s">
        <v>3</v>
      </c>
      <c r="B11" s="37" t="s">
        <v>40</v>
      </c>
      <c r="C11" s="63">
        <f>G11+I11</f>
        <v>18</v>
      </c>
      <c r="D11" s="72">
        <v>18</v>
      </c>
      <c r="E11" s="54" t="s">
        <v>65</v>
      </c>
      <c r="F11" s="33" t="s">
        <v>9</v>
      </c>
      <c r="G11" s="34">
        <v>18</v>
      </c>
      <c r="H11" s="33"/>
      <c r="I11" s="33"/>
      <c r="J11" s="33"/>
      <c r="K11" s="33"/>
      <c r="L11" s="33"/>
      <c r="M11" s="33"/>
      <c r="N11" s="33"/>
      <c r="O11" s="33"/>
    </row>
    <row r="12" spans="1:15" ht="18.75">
      <c r="A12" s="9" t="s">
        <v>54</v>
      </c>
      <c r="B12" s="37" t="s">
        <v>1</v>
      </c>
      <c r="C12" s="63" t="s">
        <v>7</v>
      </c>
      <c r="D12" s="72">
        <v>18</v>
      </c>
      <c r="E12" s="54" t="s">
        <v>35</v>
      </c>
      <c r="F12" s="34"/>
      <c r="G12" s="34" t="s">
        <v>2</v>
      </c>
      <c r="H12" s="34">
        <v>2</v>
      </c>
      <c r="I12" s="34">
        <v>18</v>
      </c>
      <c r="J12" s="34"/>
      <c r="K12" s="33" t="s">
        <v>2</v>
      </c>
      <c r="L12" s="34"/>
      <c r="M12" s="33"/>
      <c r="N12" s="34"/>
      <c r="O12" s="33"/>
    </row>
    <row r="13" spans="1:15" ht="18.75">
      <c r="A13" s="9" t="s">
        <v>55</v>
      </c>
      <c r="B13" s="37" t="s">
        <v>67</v>
      </c>
      <c r="C13" s="63">
        <f>G13+I13</f>
        <v>15</v>
      </c>
      <c r="D13" s="72">
        <v>15</v>
      </c>
      <c r="E13" s="54" t="s">
        <v>4</v>
      </c>
      <c r="F13" s="33"/>
      <c r="G13" s="33"/>
      <c r="H13" s="33" t="s">
        <v>12</v>
      </c>
      <c r="I13" s="34">
        <v>15</v>
      </c>
      <c r="J13" s="33"/>
      <c r="K13" s="33"/>
      <c r="L13" s="33"/>
      <c r="M13" s="33"/>
      <c r="N13" s="33"/>
      <c r="O13" s="33"/>
    </row>
    <row r="14" spans="1:15" ht="18.75">
      <c r="A14" s="11"/>
      <c r="B14" s="37" t="s">
        <v>72</v>
      </c>
      <c r="C14" s="63">
        <f>G14+I14</f>
        <v>0</v>
      </c>
      <c r="D14" s="72">
        <v>0</v>
      </c>
      <c r="E14" s="54" t="s">
        <v>105</v>
      </c>
      <c r="F14" s="33"/>
      <c r="G14" s="33"/>
      <c r="H14" s="33" t="s">
        <v>53</v>
      </c>
      <c r="I14" s="33" t="s">
        <v>53</v>
      </c>
      <c r="J14" s="33"/>
      <c r="K14" s="33"/>
      <c r="L14" s="33"/>
      <c r="M14" s="33"/>
      <c r="N14" s="33"/>
      <c r="O14" s="33"/>
    </row>
    <row r="15" spans="1:15" ht="18.75">
      <c r="A15" s="11"/>
      <c r="B15" s="37" t="s">
        <v>68</v>
      </c>
      <c r="C15" s="63" t="s">
        <v>53</v>
      </c>
      <c r="D15" s="72">
        <v>0</v>
      </c>
      <c r="E15" s="54" t="s">
        <v>4</v>
      </c>
      <c r="F15" s="33"/>
      <c r="G15" s="33"/>
      <c r="H15" s="33"/>
      <c r="I15" s="33" t="s">
        <v>2</v>
      </c>
      <c r="J15" s="33"/>
      <c r="K15" s="33"/>
      <c r="L15" s="33"/>
      <c r="M15" s="33"/>
      <c r="N15" s="33"/>
      <c r="O15" s="33"/>
    </row>
    <row r="16" spans="1:15" ht="18.75">
      <c r="A16" s="9"/>
      <c r="B16" s="37" t="s">
        <v>112</v>
      </c>
      <c r="C16" s="63" t="s">
        <v>53</v>
      </c>
      <c r="D16" s="72">
        <v>0</v>
      </c>
      <c r="E16" s="54" t="s">
        <v>78</v>
      </c>
      <c r="F16" s="33"/>
      <c r="G16" s="33"/>
      <c r="H16" s="33"/>
      <c r="I16" s="33"/>
      <c r="J16" s="33"/>
      <c r="K16" s="33" t="s">
        <v>2</v>
      </c>
      <c r="L16" s="33"/>
      <c r="M16" s="33"/>
      <c r="N16" s="33"/>
      <c r="O16" s="33"/>
    </row>
    <row r="17" spans="1:15" ht="18.75">
      <c r="A17" s="11"/>
      <c r="B17" s="37" t="s">
        <v>90</v>
      </c>
      <c r="C17" s="63" t="s">
        <v>53</v>
      </c>
      <c r="D17" s="72">
        <v>0</v>
      </c>
      <c r="E17" s="54" t="s">
        <v>92</v>
      </c>
      <c r="F17" s="33"/>
      <c r="G17" s="33"/>
      <c r="H17" s="33"/>
      <c r="I17" s="33"/>
      <c r="J17" s="33"/>
      <c r="K17" s="33"/>
      <c r="L17" s="33"/>
      <c r="M17" s="33" t="s">
        <v>2</v>
      </c>
      <c r="N17" s="33"/>
      <c r="O17" s="33"/>
    </row>
    <row r="18" spans="1:15" ht="18.75">
      <c r="A18" s="11"/>
      <c r="B18" s="37" t="s">
        <v>124</v>
      </c>
      <c r="C18" s="63" t="s">
        <v>53</v>
      </c>
      <c r="D18" s="72">
        <v>0</v>
      </c>
      <c r="E18" s="54" t="s">
        <v>134</v>
      </c>
      <c r="F18" s="33"/>
      <c r="G18" s="33"/>
      <c r="H18" s="33"/>
      <c r="I18" s="33"/>
      <c r="J18" s="33"/>
      <c r="K18" s="33"/>
      <c r="L18" s="33"/>
      <c r="M18" s="33"/>
      <c r="N18" s="33"/>
      <c r="O18" s="33" t="s">
        <v>2</v>
      </c>
    </row>
    <row r="19" spans="1:15" ht="18.75">
      <c r="A19" s="11"/>
      <c r="B19" s="37" t="s">
        <v>69</v>
      </c>
      <c r="C19" s="63" t="s">
        <v>53</v>
      </c>
      <c r="D19" s="72">
        <v>0</v>
      </c>
      <c r="E19" s="54" t="s">
        <v>4</v>
      </c>
      <c r="F19" s="33"/>
      <c r="G19" s="33"/>
      <c r="H19" s="33"/>
      <c r="I19" s="33"/>
      <c r="J19" s="33"/>
      <c r="K19" s="33"/>
      <c r="L19" s="33"/>
      <c r="M19" s="33"/>
      <c r="N19" s="33"/>
      <c r="O19" s="33" t="s">
        <v>2</v>
      </c>
    </row>
    <row r="20" spans="1:15" ht="18.75">
      <c r="A20" s="11"/>
      <c r="B20" s="37" t="s">
        <v>132</v>
      </c>
      <c r="C20" s="63" t="s">
        <v>53</v>
      </c>
      <c r="D20" s="72">
        <v>0</v>
      </c>
      <c r="E20" s="54" t="s">
        <v>133</v>
      </c>
      <c r="F20" s="33"/>
      <c r="G20" s="33"/>
      <c r="H20" s="33"/>
      <c r="I20" s="33"/>
      <c r="J20" s="33"/>
      <c r="K20" s="33"/>
      <c r="L20" s="33"/>
      <c r="M20" s="33"/>
      <c r="N20" s="33"/>
      <c r="O20" s="33" t="s">
        <v>53</v>
      </c>
    </row>
    <row r="22" spans="2:13" ht="12.75" customHeight="1">
      <c r="B22" s="13" t="s">
        <v>157</v>
      </c>
      <c r="E22" s="79"/>
      <c r="F22" s="79"/>
      <c r="G22" s="79"/>
      <c r="H22" s="105" t="s">
        <v>158</v>
      </c>
      <c r="I22" s="105"/>
      <c r="J22" s="105"/>
      <c r="K22" s="105"/>
      <c r="L22" s="105"/>
      <c r="M22" s="105"/>
    </row>
    <row r="23" spans="2:13" ht="12.75" customHeight="1">
      <c r="B23" s="14" t="s">
        <v>159</v>
      </c>
      <c r="E23" s="79"/>
      <c r="F23" s="79"/>
      <c r="G23" s="79"/>
      <c r="H23" s="105" t="s">
        <v>160</v>
      </c>
      <c r="I23" s="105"/>
      <c r="J23" s="105"/>
      <c r="K23" s="105"/>
      <c r="L23" s="105"/>
      <c r="M23" s="105"/>
    </row>
    <row r="24" spans="2:13" ht="12.75" customHeight="1">
      <c r="B24" s="14" t="s">
        <v>161</v>
      </c>
      <c r="E24" s="79"/>
      <c r="F24" s="79"/>
      <c r="G24" s="79"/>
      <c r="H24" s="105" t="s">
        <v>162</v>
      </c>
      <c r="I24" s="105"/>
      <c r="J24" s="105"/>
      <c r="K24" s="105"/>
      <c r="L24" s="105"/>
      <c r="M24" s="105"/>
    </row>
    <row r="25" spans="5:13" ht="12.75" customHeight="1">
      <c r="E25" s="79"/>
      <c r="F25" s="79"/>
      <c r="G25" s="79"/>
      <c r="H25" s="105" t="s">
        <v>163</v>
      </c>
      <c r="I25" s="105"/>
      <c r="J25" s="105"/>
      <c r="K25" s="105"/>
      <c r="L25" s="105"/>
      <c r="M25" s="105"/>
    </row>
    <row r="27" spans="8:13" ht="12.75">
      <c r="H27" s="79"/>
      <c r="I27" s="79"/>
      <c r="J27" s="79"/>
      <c r="K27" s="79"/>
      <c r="L27" s="79"/>
      <c r="M27" s="79"/>
    </row>
  </sheetData>
  <sheetProtection selectLockedCells="1" selectUnlockedCells="1"/>
  <mergeCells count="15">
    <mergeCell ref="H22:M22"/>
    <mergeCell ref="H23:M23"/>
    <mergeCell ref="H24:M24"/>
    <mergeCell ref="H25:M25"/>
    <mergeCell ref="J3:K4"/>
    <mergeCell ref="L3:M4"/>
    <mergeCell ref="N3:O4"/>
    <mergeCell ref="A1:L1"/>
    <mergeCell ref="A3:A5"/>
    <mergeCell ref="B3:B5"/>
    <mergeCell ref="C3:C5"/>
    <mergeCell ref="D3:D5"/>
    <mergeCell ref="E3:E5"/>
    <mergeCell ref="F3:G4"/>
    <mergeCell ref="H3:I4"/>
  </mergeCells>
  <conditionalFormatting sqref="B6:E20">
    <cfRule type="cellIs" priority="4" dxfId="5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O4" sqref="O4"/>
    </sheetView>
  </sheetViews>
  <sheetFormatPr defaultColWidth="8.75390625" defaultRowHeight="12.75"/>
  <cols>
    <col min="1" max="1" width="10.125" style="0" customWidth="1"/>
    <col min="2" max="2" width="21.75390625" style="0" customWidth="1"/>
    <col min="3" max="3" width="13.625" style="0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1" width="10.625" style="0" customWidth="1"/>
  </cols>
  <sheetData>
    <row r="1" spans="1:12" ht="106.5" customHeigh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0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1" ht="60" customHeight="1">
      <c r="A3" s="92" t="s">
        <v>15</v>
      </c>
      <c r="B3" s="95" t="s">
        <v>16</v>
      </c>
      <c r="C3" s="88" t="s">
        <v>19</v>
      </c>
      <c r="D3" s="106" t="s">
        <v>17</v>
      </c>
      <c r="E3" s="95" t="s">
        <v>14</v>
      </c>
      <c r="F3" s="80"/>
      <c r="G3" s="81"/>
      <c r="H3" s="84"/>
      <c r="I3" s="85"/>
      <c r="J3" s="80"/>
      <c r="K3" s="81"/>
    </row>
    <row r="4" spans="1:11" ht="40.5" customHeight="1" thickBot="1">
      <c r="A4" s="93"/>
      <c r="B4" s="96"/>
      <c r="C4" s="89"/>
      <c r="D4" s="107"/>
      <c r="E4" s="96"/>
      <c r="F4" s="82"/>
      <c r="G4" s="83"/>
      <c r="H4" s="86"/>
      <c r="I4" s="87"/>
      <c r="J4" s="82"/>
      <c r="K4" s="83"/>
    </row>
    <row r="5" spans="1:11" ht="21.75" customHeight="1" thickBot="1">
      <c r="A5" s="94"/>
      <c r="B5" s="97"/>
      <c r="C5" s="90"/>
      <c r="D5" s="108"/>
      <c r="E5" s="97"/>
      <c r="F5" s="26" t="s">
        <v>0</v>
      </c>
      <c r="G5" s="27" t="s">
        <v>18</v>
      </c>
      <c r="H5" s="26" t="s">
        <v>0</v>
      </c>
      <c r="I5" s="27" t="s">
        <v>18</v>
      </c>
      <c r="J5" s="26" t="s">
        <v>0</v>
      </c>
      <c r="K5" s="27" t="s">
        <v>18</v>
      </c>
    </row>
    <row r="6" spans="1:11" ht="18.75">
      <c r="A6" s="29"/>
      <c r="B6" s="39"/>
      <c r="C6" s="28"/>
      <c r="D6" s="28"/>
      <c r="E6" s="39"/>
      <c r="F6" s="35"/>
      <c r="G6" s="35"/>
      <c r="H6" s="35"/>
      <c r="I6" s="35"/>
      <c r="J6" s="35"/>
      <c r="K6" s="35"/>
    </row>
    <row r="7" spans="1:11" ht="18.75">
      <c r="A7" s="30"/>
      <c r="B7" s="40"/>
      <c r="C7" s="20"/>
      <c r="D7" s="32"/>
      <c r="E7" s="42"/>
      <c r="F7" s="33"/>
      <c r="G7" s="33"/>
      <c r="H7" s="33"/>
      <c r="I7" s="33"/>
      <c r="J7" s="33"/>
      <c r="K7" s="33"/>
    </row>
    <row r="8" spans="1:11" ht="18.75">
      <c r="A8" s="31"/>
      <c r="B8" s="40"/>
      <c r="C8" s="7"/>
      <c r="D8" s="32"/>
      <c r="E8" s="42"/>
      <c r="F8" s="33"/>
      <c r="G8" s="33"/>
      <c r="H8" s="33"/>
      <c r="I8" s="33"/>
      <c r="J8" s="33"/>
      <c r="K8" s="33"/>
    </row>
    <row r="9" spans="1:11" ht="18.75">
      <c r="A9" s="11"/>
      <c r="B9" s="40"/>
      <c r="C9" s="7"/>
      <c r="D9" s="32"/>
      <c r="E9" s="42"/>
      <c r="F9" s="33"/>
      <c r="G9" s="33"/>
      <c r="H9" s="33"/>
      <c r="I9" s="33"/>
      <c r="J9" s="33"/>
      <c r="K9" s="33"/>
    </row>
    <row r="10" spans="1:11" ht="18.75">
      <c r="A10" s="30"/>
      <c r="B10" s="40"/>
      <c r="C10" s="7"/>
      <c r="D10" s="32"/>
      <c r="E10" s="42"/>
      <c r="F10" s="34"/>
      <c r="G10" s="34"/>
      <c r="H10" s="34"/>
      <c r="I10" s="34"/>
      <c r="J10" s="34"/>
      <c r="K10" s="33"/>
    </row>
    <row r="11" spans="1:11" ht="18.75">
      <c r="A11" s="11"/>
      <c r="B11" s="3"/>
      <c r="C11" s="3"/>
      <c r="D11" s="43"/>
      <c r="E11" s="44"/>
      <c r="F11" s="33"/>
      <c r="G11" s="33"/>
      <c r="H11" s="33"/>
      <c r="I11" s="33"/>
      <c r="J11" s="33"/>
      <c r="K11" s="33"/>
    </row>
    <row r="12" spans="1:11" ht="30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</sheetData>
  <sheetProtection selectLockedCells="1" selectUnlockedCells="1"/>
  <mergeCells count="9"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conditionalFormatting sqref="B6:E11">
    <cfRule type="cellIs" priority="5" dxfId="5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Q17" sqref="Q17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hidden="1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  <col min="12" max="12" width="9.75390625" style="0" customWidth="1"/>
    <col min="13" max="13" width="11.00390625" style="0" customWidth="1"/>
    <col min="14" max="14" width="9.75390625" style="0" customWidth="1"/>
    <col min="15" max="15" width="11.00390625" style="0" customWidth="1"/>
  </cols>
  <sheetData>
    <row r="1" spans="1:12" ht="105.75" customHeigh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ht="32.2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92" t="s">
        <v>15</v>
      </c>
      <c r="B3" s="95" t="s">
        <v>16</v>
      </c>
      <c r="C3" s="88" t="s">
        <v>19</v>
      </c>
      <c r="D3" s="106" t="s">
        <v>17</v>
      </c>
      <c r="E3" s="95" t="s">
        <v>14</v>
      </c>
      <c r="F3" s="101" t="s">
        <v>148</v>
      </c>
      <c r="G3" s="102"/>
      <c r="H3" s="84" t="s">
        <v>149</v>
      </c>
      <c r="I3" s="85"/>
      <c r="J3" s="80" t="s">
        <v>150</v>
      </c>
      <c r="K3" s="81"/>
      <c r="L3" s="101" t="s">
        <v>151</v>
      </c>
      <c r="M3" s="102"/>
      <c r="N3" s="80" t="s">
        <v>152</v>
      </c>
      <c r="O3" s="81"/>
    </row>
    <row r="4" spans="1:15" ht="39" customHeight="1" thickBot="1">
      <c r="A4" s="93"/>
      <c r="B4" s="96"/>
      <c r="C4" s="89"/>
      <c r="D4" s="107"/>
      <c r="E4" s="96"/>
      <c r="F4" s="103"/>
      <c r="G4" s="104"/>
      <c r="H4" s="86"/>
      <c r="I4" s="87"/>
      <c r="J4" s="82"/>
      <c r="K4" s="83"/>
      <c r="L4" s="103"/>
      <c r="M4" s="104"/>
      <c r="N4" s="82"/>
      <c r="O4" s="83"/>
    </row>
    <row r="5" spans="1:15" ht="21.75" customHeight="1" thickBot="1">
      <c r="A5" s="94"/>
      <c r="B5" s="97"/>
      <c r="C5" s="90"/>
      <c r="D5" s="108"/>
      <c r="E5" s="97"/>
      <c r="F5" s="26" t="s">
        <v>0</v>
      </c>
      <c r="G5" s="27" t="s">
        <v>18</v>
      </c>
      <c r="H5" s="26" t="s">
        <v>0</v>
      </c>
      <c r="I5" s="27" t="s">
        <v>18</v>
      </c>
      <c r="J5" s="26" t="s">
        <v>0</v>
      </c>
      <c r="K5" s="27" t="s">
        <v>18</v>
      </c>
      <c r="L5" s="26" t="s">
        <v>0</v>
      </c>
      <c r="M5" s="27" t="s">
        <v>18</v>
      </c>
      <c r="N5" s="26" t="s">
        <v>0</v>
      </c>
      <c r="O5" s="27" t="s">
        <v>18</v>
      </c>
    </row>
    <row r="6" spans="1:15" ht="18.75">
      <c r="A6" s="11" t="s">
        <v>10</v>
      </c>
      <c r="B6" s="37" t="s">
        <v>62</v>
      </c>
      <c r="C6" s="23">
        <f>G6+I6+M6+O6</f>
        <v>95</v>
      </c>
      <c r="D6" s="15">
        <f>I6+M6+O6</f>
        <v>80</v>
      </c>
      <c r="E6" s="2" t="s">
        <v>63</v>
      </c>
      <c r="F6" s="1">
        <v>3</v>
      </c>
      <c r="G6" s="1">
        <v>15</v>
      </c>
      <c r="H6" s="1">
        <v>1</v>
      </c>
      <c r="I6" s="1">
        <v>25</v>
      </c>
      <c r="J6" s="1"/>
      <c r="K6" s="1" t="s">
        <v>2</v>
      </c>
      <c r="L6" s="1">
        <v>1</v>
      </c>
      <c r="M6" s="1">
        <v>25</v>
      </c>
      <c r="N6" s="1">
        <v>1</v>
      </c>
      <c r="O6" s="1">
        <f>25*1.2</f>
        <v>30</v>
      </c>
    </row>
    <row r="7" spans="1:15" ht="18.75">
      <c r="A7" s="68">
        <v>2</v>
      </c>
      <c r="B7" s="36" t="s">
        <v>60</v>
      </c>
      <c r="C7" s="23">
        <f>G7+I7+M7+O7</f>
        <v>64</v>
      </c>
      <c r="D7" s="23">
        <f>G7+M7+O7</f>
        <v>58</v>
      </c>
      <c r="E7" s="24" t="s">
        <v>61</v>
      </c>
      <c r="F7" s="25">
        <v>1</v>
      </c>
      <c r="G7" s="25">
        <v>25</v>
      </c>
      <c r="H7" s="25">
        <v>7</v>
      </c>
      <c r="I7" s="25">
        <v>6</v>
      </c>
      <c r="J7" s="25"/>
      <c r="K7" s="25" t="s">
        <v>2</v>
      </c>
      <c r="L7" s="25">
        <v>3</v>
      </c>
      <c r="M7" s="25">
        <v>15</v>
      </c>
      <c r="N7" s="25">
        <v>3</v>
      </c>
      <c r="O7" s="25">
        <f>15*1.2</f>
        <v>18</v>
      </c>
    </row>
    <row r="8" spans="1:15" ht="18.75">
      <c r="A8" s="67">
        <v>3</v>
      </c>
      <c r="B8" s="37" t="s">
        <v>20</v>
      </c>
      <c r="C8" s="23">
        <f>G8+I8+K8+O8</f>
        <v>75.6</v>
      </c>
      <c r="D8" s="15">
        <f>O8+K8+I8</f>
        <v>57.599999999999994</v>
      </c>
      <c r="E8" s="2" t="s">
        <v>32</v>
      </c>
      <c r="F8" s="1">
        <v>2</v>
      </c>
      <c r="G8" s="1">
        <v>18</v>
      </c>
      <c r="H8" s="1">
        <v>2</v>
      </c>
      <c r="I8" s="1">
        <v>18</v>
      </c>
      <c r="J8" s="1">
        <v>2</v>
      </c>
      <c r="K8" s="1">
        <v>18</v>
      </c>
      <c r="L8" s="1"/>
      <c r="M8" s="1" t="s">
        <v>2</v>
      </c>
      <c r="N8" s="1">
        <v>2</v>
      </c>
      <c r="O8" s="1">
        <f>18*1.2</f>
        <v>21.599999999999998</v>
      </c>
    </row>
    <row r="9" spans="1:15" ht="18.75">
      <c r="A9" s="64" t="s">
        <v>8</v>
      </c>
      <c r="B9" s="54" t="s">
        <v>114</v>
      </c>
      <c r="C9" s="23">
        <v>25</v>
      </c>
      <c r="D9" s="43">
        <v>25</v>
      </c>
      <c r="E9" s="61" t="s">
        <v>126</v>
      </c>
      <c r="F9" s="1"/>
      <c r="G9" s="1"/>
      <c r="H9" s="1"/>
      <c r="I9" s="1"/>
      <c r="J9" s="1">
        <v>1</v>
      </c>
      <c r="K9" s="1">
        <v>25</v>
      </c>
      <c r="L9" s="1"/>
      <c r="M9" s="1"/>
      <c r="N9" s="1"/>
      <c r="O9" s="1"/>
    </row>
    <row r="10" spans="1:15" ht="18.75">
      <c r="A10" s="9" t="s">
        <v>13</v>
      </c>
      <c r="B10" s="37" t="s">
        <v>64</v>
      </c>
      <c r="C10" s="23">
        <v>24</v>
      </c>
      <c r="D10" s="15">
        <v>24</v>
      </c>
      <c r="E10" s="2" t="s">
        <v>4</v>
      </c>
      <c r="F10" s="1">
        <v>4</v>
      </c>
      <c r="G10" s="1">
        <v>12</v>
      </c>
      <c r="H10" s="1"/>
      <c r="I10" s="1"/>
      <c r="J10" s="1"/>
      <c r="K10" s="1" t="s">
        <v>2</v>
      </c>
      <c r="L10" s="1">
        <v>4</v>
      </c>
      <c r="M10" s="1">
        <v>12</v>
      </c>
      <c r="N10" s="1"/>
      <c r="O10" s="1"/>
    </row>
    <row r="11" spans="1:15" ht="18.75">
      <c r="A11" s="9" t="s">
        <v>3</v>
      </c>
      <c r="B11" s="37" t="s">
        <v>74</v>
      </c>
      <c r="C11" s="23">
        <v>20</v>
      </c>
      <c r="D11" s="15">
        <f>I11+O11</f>
        <v>21.6</v>
      </c>
      <c r="E11" s="2" t="s">
        <v>108</v>
      </c>
      <c r="F11" s="1"/>
      <c r="G11" s="1"/>
      <c r="H11" s="1">
        <v>4</v>
      </c>
      <c r="I11" s="1">
        <v>12</v>
      </c>
      <c r="J11" s="1"/>
      <c r="K11" s="1"/>
      <c r="L11" s="1"/>
      <c r="M11" s="1"/>
      <c r="N11" s="1">
        <v>6</v>
      </c>
      <c r="O11" s="1">
        <f>8*1.2</f>
        <v>9.6</v>
      </c>
    </row>
    <row r="12" spans="1:15" ht="18.75">
      <c r="A12" s="9" t="s">
        <v>54</v>
      </c>
      <c r="B12" s="37" t="s">
        <v>124</v>
      </c>
      <c r="C12" s="23">
        <v>18</v>
      </c>
      <c r="D12" s="15">
        <v>18</v>
      </c>
      <c r="E12" s="2" t="s">
        <v>134</v>
      </c>
      <c r="F12" s="1"/>
      <c r="G12" s="1"/>
      <c r="H12" s="1"/>
      <c r="I12" s="1"/>
      <c r="J12" s="1"/>
      <c r="K12" s="1"/>
      <c r="L12" s="1">
        <v>2</v>
      </c>
      <c r="M12" s="1">
        <v>18</v>
      </c>
      <c r="N12" s="1"/>
      <c r="O12" s="1"/>
    </row>
    <row r="13" spans="1:15" ht="18.75" customHeight="1">
      <c r="A13" s="9" t="s">
        <v>55</v>
      </c>
      <c r="B13" s="37" t="s">
        <v>11</v>
      </c>
      <c r="C13" s="23">
        <f>G13+I13</f>
        <v>18</v>
      </c>
      <c r="D13" s="15">
        <v>18</v>
      </c>
      <c r="E13" s="10" t="s">
        <v>4</v>
      </c>
      <c r="F13" s="1">
        <v>5</v>
      </c>
      <c r="G13" s="1">
        <v>10</v>
      </c>
      <c r="H13" s="1">
        <v>6</v>
      </c>
      <c r="I13" s="1">
        <v>8</v>
      </c>
      <c r="J13" s="1"/>
      <c r="K13" s="1"/>
      <c r="L13" s="1"/>
      <c r="M13" s="1"/>
      <c r="N13" s="1"/>
      <c r="O13" s="1"/>
    </row>
    <row r="14" spans="1:15" ht="19.5" customHeight="1">
      <c r="A14" s="9" t="s">
        <v>56</v>
      </c>
      <c r="B14" s="37" t="s">
        <v>73</v>
      </c>
      <c r="C14" s="23">
        <f>G14+I14</f>
        <v>15</v>
      </c>
      <c r="D14" s="15">
        <v>15</v>
      </c>
      <c r="E14" s="2" t="s">
        <v>32</v>
      </c>
      <c r="F14" s="1"/>
      <c r="G14" s="1"/>
      <c r="H14" s="1">
        <v>3</v>
      </c>
      <c r="I14" s="1">
        <v>15</v>
      </c>
      <c r="J14" s="1"/>
      <c r="K14" s="1"/>
      <c r="L14" s="1"/>
      <c r="M14" s="1"/>
      <c r="N14" s="1"/>
      <c r="O14" s="1"/>
    </row>
    <row r="15" spans="1:15" ht="18.75" customHeight="1">
      <c r="A15" s="9" t="s">
        <v>57</v>
      </c>
      <c r="B15" s="37" t="s">
        <v>142</v>
      </c>
      <c r="C15" s="23">
        <v>12</v>
      </c>
      <c r="D15" s="15">
        <v>14.4</v>
      </c>
      <c r="E15" s="10" t="s">
        <v>32</v>
      </c>
      <c r="F15" s="1"/>
      <c r="G15" s="1"/>
      <c r="H15" s="1"/>
      <c r="I15" s="1"/>
      <c r="J15" s="1"/>
      <c r="K15" s="1"/>
      <c r="L15" s="1"/>
      <c r="M15" s="1"/>
      <c r="N15" s="1">
        <v>4</v>
      </c>
      <c r="O15" s="1">
        <f>12*1.2</f>
        <v>14.399999999999999</v>
      </c>
    </row>
    <row r="16" spans="1:15" ht="18.75" customHeight="1">
      <c r="A16" s="9" t="s">
        <v>135</v>
      </c>
      <c r="B16" s="37" t="s">
        <v>143</v>
      </c>
      <c r="C16" s="23">
        <v>10</v>
      </c>
      <c r="D16" s="15">
        <v>12</v>
      </c>
      <c r="E16" s="10" t="s">
        <v>65</v>
      </c>
      <c r="F16" s="1"/>
      <c r="G16" s="1"/>
      <c r="H16" s="1"/>
      <c r="I16" s="1"/>
      <c r="J16" s="1"/>
      <c r="K16" s="1"/>
      <c r="L16" s="1"/>
      <c r="M16" s="1"/>
      <c r="N16" s="1">
        <v>5</v>
      </c>
      <c r="O16" s="1">
        <f>10*1.2</f>
        <v>12</v>
      </c>
    </row>
    <row r="17" spans="1:15" ht="18.75">
      <c r="A17" s="64" t="s">
        <v>59</v>
      </c>
      <c r="B17" s="54" t="s">
        <v>46</v>
      </c>
      <c r="C17" s="23">
        <v>10</v>
      </c>
      <c r="D17" s="43">
        <v>10</v>
      </c>
      <c r="E17" s="61" t="s">
        <v>47</v>
      </c>
      <c r="F17" s="1"/>
      <c r="G17" s="1"/>
      <c r="H17" s="1"/>
      <c r="I17" s="1"/>
      <c r="J17" s="1"/>
      <c r="K17" s="1"/>
      <c r="L17" s="1">
        <v>5</v>
      </c>
      <c r="M17" s="1">
        <v>10</v>
      </c>
      <c r="N17" s="1"/>
      <c r="O17" s="1"/>
    </row>
    <row r="18" spans="1:15" ht="18.75">
      <c r="A18" s="9" t="s">
        <v>136</v>
      </c>
      <c r="B18" s="37" t="s">
        <v>75</v>
      </c>
      <c r="C18" s="23">
        <f>G18+I18</f>
        <v>10</v>
      </c>
      <c r="D18" s="15">
        <v>10</v>
      </c>
      <c r="E18" s="2" t="s">
        <v>32</v>
      </c>
      <c r="F18" s="1"/>
      <c r="G18" s="1"/>
      <c r="H18" s="1">
        <v>5</v>
      </c>
      <c r="I18" s="1">
        <v>10</v>
      </c>
      <c r="J18" s="1"/>
      <c r="K18" s="1"/>
      <c r="L18" s="1"/>
      <c r="M18" s="1"/>
      <c r="N18" s="1"/>
      <c r="O18" s="1"/>
    </row>
    <row r="19" spans="1:15" ht="18.75" customHeight="1">
      <c r="A19" s="9" t="s">
        <v>137</v>
      </c>
      <c r="B19" s="37" t="s">
        <v>144</v>
      </c>
      <c r="C19" s="23">
        <v>6</v>
      </c>
      <c r="D19" s="15">
        <v>7.2</v>
      </c>
      <c r="E19" s="10" t="s">
        <v>35</v>
      </c>
      <c r="F19" s="1"/>
      <c r="G19" s="1"/>
      <c r="H19" s="1"/>
      <c r="I19" s="1"/>
      <c r="J19" s="1"/>
      <c r="K19" s="1"/>
      <c r="L19" s="1"/>
      <c r="M19" s="1"/>
      <c r="N19" s="1">
        <v>7</v>
      </c>
      <c r="O19" s="1">
        <f>6*1.2</f>
        <v>7.199999999999999</v>
      </c>
    </row>
    <row r="20" spans="1:15" ht="18.75">
      <c r="A20" s="60"/>
      <c r="B20" s="54" t="s">
        <v>50</v>
      </c>
      <c r="C20" s="23">
        <v>0</v>
      </c>
      <c r="D20" s="43">
        <v>0</v>
      </c>
      <c r="E20" s="61" t="s">
        <v>51</v>
      </c>
      <c r="F20" s="1"/>
      <c r="G20" s="1">
        <v>0</v>
      </c>
      <c r="H20" s="1"/>
      <c r="I20" s="1" t="s">
        <v>2</v>
      </c>
      <c r="J20" s="1"/>
      <c r="K20" s="1">
        <v>0</v>
      </c>
      <c r="L20" s="1"/>
      <c r="M20" s="1"/>
      <c r="N20" s="1"/>
      <c r="O20" s="1">
        <v>0</v>
      </c>
    </row>
    <row r="21" spans="1:15" ht="18.75">
      <c r="A21" s="73"/>
      <c r="B21" s="37" t="s">
        <v>76</v>
      </c>
      <c r="C21" s="23">
        <v>0</v>
      </c>
      <c r="D21" s="15">
        <v>0</v>
      </c>
      <c r="E21" s="2" t="s">
        <v>4</v>
      </c>
      <c r="F21" s="1"/>
      <c r="G21" s="1"/>
      <c r="H21" s="1"/>
      <c r="I21" s="1" t="s">
        <v>2</v>
      </c>
      <c r="J21" s="1"/>
      <c r="K21" s="1" t="s">
        <v>2</v>
      </c>
      <c r="L21" s="1"/>
      <c r="M21" s="1" t="s">
        <v>2</v>
      </c>
      <c r="N21" s="1"/>
      <c r="O21" s="1"/>
    </row>
    <row r="22" spans="1:15" ht="18.75" customHeight="1">
      <c r="A22" s="11"/>
      <c r="B22" s="37" t="s">
        <v>77</v>
      </c>
      <c r="C22" s="23">
        <v>0</v>
      </c>
      <c r="D22" s="15">
        <v>0</v>
      </c>
      <c r="E22" s="10" t="s">
        <v>78</v>
      </c>
      <c r="F22" s="1"/>
      <c r="G22" s="1"/>
      <c r="H22" s="1"/>
      <c r="I22" s="1" t="s">
        <v>2</v>
      </c>
      <c r="J22" s="1"/>
      <c r="K22" s="1"/>
      <c r="L22" s="1"/>
      <c r="M22" s="1"/>
      <c r="N22" s="1"/>
      <c r="O22" s="1"/>
    </row>
    <row r="23" spans="1:15" ht="18.75" customHeight="1">
      <c r="A23" s="11"/>
      <c r="B23" s="37" t="s">
        <v>125</v>
      </c>
      <c r="C23" s="23">
        <v>0</v>
      </c>
      <c r="D23" s="15">
        <v>0</v>
      </c>
      <c r="E23" s="10" t="s">
        <v>35</v>
      </c>
      <c r="F23" s="1"/>
      <c r="G23" s="1"/>
      <c r="H23" s="1"/>
      <c r="I23" s="1"/>
      <c r="J23" s="1"/>
      <c r="K23" s="1"/>
      <c r="L23" s="1"/>
      <c r="M23" s="1" t="s">
        <v>2</v>
      </c>
      <c r="N23" s="1"/>
      <c r="O23" s="1"/>
    </row>
    <row r="24" spans="1:15" ht="18.75" customHeight="1">
      <c r="A24" s="11"/>
      <c r="B24" s="37" t="s">
        <v>145</v>
      </c>
      <c r="C24" s="23">
        <v>0</v>
      </c>
      <c r="D24" s="15">
        <v>0</v>
      </c>
      <c r="E24" s="10" t="s">
        <v>126</v>
      </c>
      <c r="F24" s="1"/>
      <c r="G24" s="1"/>
      <c r="H24" s="1"/>
      <c r="I24" s="1"/>
      <c r="J24" s="1"/>
      <c r="K24" s="1"/>
      <c r="L24" s="1"/>
      <c r="M24" s="1"/>
      <c r="N24" s="1"/>
      <c r="O24" s="1" t="s">
        <v>2</v>
      </c>
    </row>
    <row r="25" spans="1:15" ht="18.75">
      <c r="A25" s="11"/>
      <c r="B25" s="37" t="s">
        <v>115</v>
      </c>
      <c r="C25" s="23">
        <v>0</v>
      </c>
      <c r="D25" s="15">
        <v>0</v>
      </c>
      <c r="E25" s="2" t="s">
        <v>35</v>
      </c>
      <c r="F25" s="1"/>
      <c r="G25" s="1"/>
      <c r="H25" s="1"/>
      <c r="I25" s="1"/>
      <c r="J25" s="1"/>
      <c r="K25" s="1" t="s">
        <v>2</v>
      </c>
      <c r="L25" s="1"/>
      <c r="M25" s="1"/>
      <c r="N25" s="1"/>
      <c r="O25" s="1"/>
    </row>
    <row r="26" spans="1:15" ht="18.75">
      <c r="A26" s="11"/>
      <c r="B26" s="37" t="s">
        <v>5</v>
      </c>
      <c r="C26" s="23">
        <v>0</v>
      </c>
      <c r="D26" s="15">
        <v>0</v>
      </c>
      <c r="E26" s="2" t="s">
        <v>35</v>
      </c>
      <c r="F26" s="1"/>
      <c r="G26" s="1"/>
      <c r="H26" s="1"/>
      <c r="I26" s="1"/>
      <c r="J26" s="1"/>
      <c r="K26" s="1"/>
      <c r="L26" s="1"/>
      <c r="M26" s="1"/>
      <c r="N26" s="1"/>
      <c r="O26" s="1" t="s">
        <v>2</v>
      </c>
    </row>
    <row r="27" spans="1:15" ht="18.75">
      <c r="A27" s="11"/>
      <c r="B27" s="37" t="s">
        <v>116</v>
      </c>
      <c r="C27" s="23">
        <v>0</v>
      </c>
      <c r="D27" s="15">
        <v>0</v>
      </c>
      <c r="E27" s="2" t="s">
        <v>4</v>
      </c>
      <c r="F27" s="1"/>
      <c r="G27" s="1"/>
      <c r="H27" s="1"/>
      <c r="I27" s="1"/>
      <c r="J27" s="1"/>
      <c r="K27" s="1" t="s">
        <v>2</v>
      </c>
      <c r="L27" s="1"/>
      <c r="M27" s="1"/>
      <c r="N27" s="1"/>
      <c r="O27" s="1"/>
    </row>
    <row r="28" spans="1:15" ht="18.75">
      <c r="A28" s="11"/>
      <c r="B28" s="37" t="s">
        <v>117</v>
      </c>
      <c r="C28" s="23">
        <v>0</v>
      </c>
      <c r="D28" s="15">
        <v>0</v>
      </c>
      <c r="E28" s="2" t="s">
        <v>146</v>
      </c>
      <c r="F28" s="1"/>
      <c r="G28" s="1"/>
      <c r="H28" s="1"/>
      <c r="I28" s="1"/>
      <c r="J28" s="1"/>
      <c r="K28" s="1" t="s">
        <v>2</v>
      </c>
      <c r="L28" s="1"/>
      <c r="M28" s="1" t="s">
        <v>2</v>
      </c>
      <c r="N28" s="1"/>
      <c r="O28" s="1"/>
    </row>
    <row r="31" spans="2:12" ht="12.75">
      <c r="B31" s="13" t="s">
        <v>157</v>
      </c>
      <c r="E31" s="79"/>
      <c r="F31" s="79"/>
      <c r="G31" s="105" t="s">
        <v>158</v>
      </c>
      <c r="H31" s="105"/>
      <c r="I31" s="105"/>
      <c r="J31" s="105"/>
      <c r="K31" s="105"/>
      <c r="L31" s="105"/>
    </row>
    <row r="32" spans="2:12" ht="12.75">
      <c r="B32" s="14" t="s">
        <v>159</v>
      </c>
      <c r="E32" s="79"/>
      <c r="F32" s="79"/>
      <c r="G32" s="105" t="s">
        <v>160</v>
      </c>
      <c r="H32" s="105"/>
      <c r="I32" s="105"/>
      <c r="J32" s="105"/>
      <c r="K32" s="105"/>
      <c r="L32" s="105"/>
    </row>
    <row r="33" spans="2:12" ht="12.75">
      <c r="B33" s="14" t="s">
        <v>161</v>
      </c>
      <c r="E33" s="79"/>
      <c r="F33" s="79"/>
      <c r="G33" s="105" t="s">
        <v>162</v>
      </c>
      <c r="H33" s="105"/>
      <c r="I33" s="105"/>
      <c r="J33" s="105"/>
      <c r="K33" s="105"/>
      <c r="L33" s="105"/>
    </row>
    <row r="34" spans="5:12" ht="12.75">
      <c r="E34" s="79"/>
      <c r="F34" s="79"/>
      <c r="G34" s="105" t="s">
        <v>163</v>
      </c>
      <c r="H34" s="105"/>
      <c r="I34" s="105"/>
      <c r="J34" s="105"/>
      <c r="K34" s="105"/>
      <c r="L34" s="105"/>
    </row>
  </sheetData>
  <sheetProtection selectLockedCells="1" selectUnlockedCells="1"/>
  <mergeCells count="15">
    <mergeCell ref="G31:L31"/>
    <mergeCell ref="G32:L32"/>
    <mergeCell ref="G33:L33"/>
    <mergeCell ref="G34:L34"/>
    <mergeCell ref="L3:M4"/>
    <mergeCell ref="N3:O4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6">
      <selection activeCell="D8" sqref="D8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hidden="1" customWidth="1"/>
    <col min="4" max="4" width="13.125" style="0" customWidth="1"/>
    <col min="5" max="5" width="22.375" style="0" customWidth="1"/>
    <col min="6" max="6" width="8.125" style="0" customWidth="1"/>
    <col min="7" max="8" width="8.00390625" style="0" customWidth="1"/>
    <col min="9" max="9" width="8.375" style="0" customWidth="1"/>
    <col min="10" max="10" width="8.00390625" style="0" customWidth="1"/>
    <col min="11" max="11" width="11.75390625" style="0" customWidth="1"/>
  </cols>
  <sheetData>
    <row r="1" spans="1:15" ht="119.25" customHeight="1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21"/>
      <c r="L1" s="21"/>
      <c r="M1" s="21"/>
      <c r="N1" s="21"/>
      <c r="O1" s="21"/>
    </row>
    <row r="2" spans="1:15" ht="42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  <c r="N2" s="21"/>
      <c r="O2" s="21"/>
    </row>
    <row r="3" spans="1:11" ht="60" customHeight="1">
      <c r="A3" s="92" t="s">
        <v>15</v>
      </c>
      <c r="B3" s="95" t="s">
        <v>16</v>
      </c>
      <c r="C3" s="88" t="s">
        <v>21</v>
      </c>
      <c r="D3" s="106" t="s">
        <v>17</v>
      </c>
      <c r="E3" s="95" t="s">
        <v>14</v>
      </c>
      <c r="F3" s="84" t="s">
        <v>153</v>
      </c>
      <c r="G3" s="85"/>
      <c r="H3" s="80" t="s">
        <v>154</v>
      </c>
      <c r="I3" s="81"/>
      <c r="J3" s="80" t="s">
        <v>155</v>
      </c>
      <c r="K3" s="81"/>
    </row>
    <row r="4" spans="1:11" ht="49.5" customHeight="1" thickBot="1">
      <c r="A4" s="93"/>
      <c r="B4" s="96"/>
      <c r="C4" s="89"/>
      <c r="D4" s="107"/>
      <c r="E4" s="96"/>
      <c r="F4" s="86"/>
      <c r="G4" s="87"/>
      <c r="H4" s="82"/>
      <c r="I4" s="83"/>
      <c r="J4" s="82"/>
      <c r="K4" s="83"/>
    </row>
    <row r="5" spans="1:11" ht="20.25" customHeight="1" thickBot="1">
      <c r="A5" s="94"/>
      <c r="B5" s="97"/>
      <c r="C5" s="90"/>
      <c r="D5" s="108"/>
      <c r="E5" s="97"/>
      <c r="F5" s="26" t="s">
        <v>0</v>
      </c>
      <c r="G5" s="27" t="s">
        <v>18</v>
      </c>
      <c r="H5" s="26" t="s">
        <v>0</v>
      </c>
      <c r="I5" s="27" t="s">
        <v>18</v>
      </c>
      <c r="J5" s="26" t="s">
        <v>0</v>
      </c>
      <c r="K5" s="27" t="s">
        <v>18</v>
      </c>
    </row>
    <row r="6" spans="1:11" ht="18.75">
      <c r="A6" s="11" t="s">
        <v>10</v>
      </c>
      <c r="B6" s="37" t="s">
        <v>88</v>
      </c>
      <c r="C6" s="23">
        <f>I6+K6</f>
        <v>48</v>
      </c>
      <c r="D6" s="15">
        <f>I6+K6</f>
        <v>48</v>
      </c>
      <c r="E6" s="2" t="s">
        <v>107</v>
      </c>
      <c r="F6" s="1"/>
      <c r="G6" s="1" t="s">
        <v>2</v>
      </c>
      <c r="H6" s="1">
        <v>2</v>
      </c>
      <c r="I6" s="1">
        <v>18</v>
      </c>
      <c r="J6" s="1">
        <v>1</v>
      </c>
      <c r="K6" s="1">
        <f>25*1.2</f>
        <v>30</v>
      </c>
    </row>
    <row r="7" spans="1:11" ht="18.75">
      <c r="A7" s="11" t="s">
        <v>9</v>
      </c>
      <c r="B7" s="37" t="s">
        <v>81</v>
      </c>
      <c r="C7" s="23">
        <f>G7+K7</f>
        <v>36.599999999999994</v>
      </c>
      <c r="D7" s="15">
        <f>G7+K7</f>
        <v>36.599999999999994</v>
      </c>
      <c r="E7" s="2" t="s">
        <v>65</v>
      </c>
      <c r="F7" s="1">
        <v>3</v>
      </c>
      <c r="G7" s="1">
        <v>15</v>
      </c>
      <c r="H7" s="1"/>
      <c r="I7" s="1" t="s">
        <v>2</v>
      </c>
      <c r="J7" s="1">
        <v>2</v>
      </c>
      <c r="K7" s="1">
        <f>18*1.2</f>
        <v>21.599999999999998</v>
      </c>
    </row>
    <row r="8" spans="1:11" ht="19.5" customHeight="1">
      <c r="A8" s="11" t="s">
        <v>12</v>
      </c>
      <c r="B8" s="37" t="s">
        <v>118</v>
      </c>
      <c r="C8" s="23">
        <v>25</v>
      </c>
      <c r="D8" s="15">
        <v>25</v>
      </c>
      <c r="E8" s="2" t="s">
        <v>4</v>
      </c>
      <c r="F8" s="1"/>
      <c r="G8" s="1"/>
      <c r="H8" s="1">
        <v>1</v>
      </c>
      <c r="I8" s="1">
        <v>25</v>
      </c>
      <c r="J8" s="1"/>
      <c r="K8" s="1" t="s">
        <v>2</v>
      </c>
    </row>
    <row r="9" spans="1:11" ht="18.75">
      <c r="A9" s="62" t="s">
        <v>8</v>
      </c>
      <c r="B9" s="36" t="s">
        <v>79</v>
      </c>
      <c r="C9" s="23">
        <f>G9</f>
        <v>25</v>
      </c>
      <c r="D9" s="23">
        <v>25</v>
      </c>
      <c r="E9" s="24" t="s">
        <v>35</v>
      </c>
      <c r="F9" s="25">
        <v>1</v>
      </c>
      <c r="G9" s="25">
        <v>25</v>
      </c>
      <c r="H9" s="25"/>
      <c r="I9" s="25"/>
      <c r="J9" s="25"/>
      <c r="K9" s="25"/>
    </row>
    <row r="10" spans="1:11" ht="18.75">
      <c r="A10" s="9" t="s">
        <v>13</v>
      </c>
      <c r="B10" s="37" t="s">
        <v>80</v>
      </c>
      <c r="C10" s="23">
        <f>G10</f>
        <v>18</v>
      </c>
      <c r="D10" s="15">
        <v>18</v>
      </c>
      <c r="E10" s="2" t="s">
        <v>92</v>
      </c>
      <c r="F10" s="1">
        <v>2</v>
      </c>
      <c r="G10" s="1">
        <v>18</v>
      </c>
      <c r="H10" s="1"/>
      <c r="I10" s="1" t="s">
        <v>2</v>
      </c>
      <c r="J10" s="1"/>
      <c r="K10" s="1"/>
    </row>
    <row r="11" spans="1:11" ht="18.75">
      <c r="A11" s="9" t="s">
        <v>3</v>
      </c>
      <c r="B11" s="37" t="s">
        <v>85</v>
      </c>
      <c r="C11" s="23">
        <v>15</v>
      </c>
      <c r="D11" s="15">
        <v>15</v>
      </c>
      <c r="E11" s="2" t="s">
        <v>4</v>
      </c>
      <c r="F11" s="1"/>
      <c r="G11" s="1" t="s">
        <v>2</v>
      </c>
      <c r="H11" s="1">
        <v>3</v>
      </c>
      <c r="I11" s="1">
        <v>15</v>
      </c>
      <c r="J11" s="1"/>
      <c r="K11" s="1" t="s">
        <v>2</v>
      </c>
    </row>
    <row r="12" spans="1:11" ht="18.75">
      <c r="A12" s="11" t="s">
        <v>54</v>
      </c>
      <c r="B12" s="37" t="s">
        <v>82</v>
      </c>
      <c r="C12" s="23">
        <f>G12</f>
        <v>12</v>
      </c>
      <c r="D12" s="15">
        <v>12</v>
      </c>
      <c r="E12" s="2" t="s">
        <v>35</v>
      </c>
      <c r="F12" s="1">
        <v>4</v>
      </c>
      <c r="G12" s="1">
        <v>12</v>
      </c>
      <c r="H12" s="1"/>
      <c r="I12" s="1"/>
      <c r="J12" s="1"/>
      <c r="K12" s="1"/>
    </row>
    <row r="13" spans="1:11" ht="18.75">
      <c r="A13" s="9" t="s">
        <v>55</v>
      </c>
      <c r="B13" s="37" t="s">
        <v>83</v>
      </c>
      <c r="C13" s="23">
        <f>G13</f>
        <v>10</v>
      </c>
      <c r="D13" s="15">
        <v>10</v>
      </c>
      <c r="E13" s="2" t="s">
        <v>92</v>
      </c>
      <c r="F13" s="1">
        <v>5</v>
      </c>
      <c r="G13" s="1">
        <v>10</v>
      </c>
      <c r="H13" s="1"/>
      <c r="I13" s="1" t="s">
        <v>2</v>
      </c>
      <c r="J13" s="1"/>
      <c r="K13" s="1"/>
    </row>
    <row r="14" spans="1:11" ht="19.5" customHeight="1">
      <c r="A14" s="11"/>
      <c r="B14" s="37" t="s">
        <v>84</v>
      </c>
      <c r="C14" s="23">
        <v>0</v>
      </c>
      <c r="D14" s="15">
        <v>0</v>
      </c>
      <c r="E14" s="2" t="s">
        <v>4</v>
      </c>
      <c r="F14" s="1"/>
      <c r="G14" s="1" t="s">
        <v>2</v>
      </c>
      <c r="H14" s="1"/>
      <c r="I14" s="1"/>
      <c r="J14" s="1"/>
      <c r="K14" s="1"/>
    </row>
    <row r="15" spans="1:11" ht="18.75">
      <c r="A15" s="9"/>
      <c r="B15" s="40" t="s">
        <v>86</v>
      </c>
      <c r="C15" s="23">
        <v>0</v>
      </c>
      <c r="D15" s="20">
        <v>0</v>
      </c>
      <c r="E15" s="8" t="s">
        <v>106</v>
      </c>
      <c r="F15" s="1"/>
      <c r="G15" s="1" t="s">
        <v>2</v>
      </c>
      <c r="H15" s="1"/>
      <c r="I15" s="1" t="s">
        <v>2</v>
      </c>
      <c r="J15" s="1"/>
      <c r="K15" s="1"/>
    </row>
    <row r="16" spans="1:11" ht="18.75">
      <c r="A16" s="6"/>
      <c r="B16" s="37" t="s">
        <v>87</v>
      </c>
      <c r="C16" s="23">
        <v>0</v>
      </c>
      <c r="D16" s="15">
        <v>0</v>
      </c>
      <c r="E16" s="2" t="s">
        <v>78</v>
      </c>
      <c r="F16" s="1"/>
      <c r="G16" s="1" t="s">
        <v>2</v>
      </c>
      <c r="H16" s="1"/>
      <c r="I16" s="1"/>
      <c r="J16" s="1"/>
      <c r="K16" s="1" t="s">
        <v>2</v>
      </c>
    </row>
    <row r="17" spans="1:11" ht="19.5" customHeight="1">
      <c r="A17" s="11"/>
      <c r="B17" s="37" t="s">
        <v>89</v>
      </c>
      <c r="C17" s="23">
        <v>0</v>
      </c>
      <c r="D17" s="15">
        <v>0</v>
      </c>
      <c r="E17" s="2" t="s">
        <v>63</v>
      </c>
      <c r="F17" s="1"/>
      <c r="G17" s="1" t="s">
        <v>2</v>
      </c>
      <c r="H17" s="1"/>
      <c r="I17" s="1"/>
      <c r="J17" s="1"/>
      <c r="K17" s="1"/>
    </row>
    <row r="18" spans="1:11" ht="18.75">
      <c r="A18" s="11"/>
      <c r="B18" s="37" t="s">
        <v>90</v>
      </c>
      <c r="C18" s="23">
        <v>0</v>
      </c>
      <c r="D18" s="15">
        <v>0</v>
      </c>
      <c r="E18" s="2" t="s">
        <v>4</v>
      </c>
      <c r="F18" s="1"/>
      <c r="G18" s="1" t="s">
        <v>2</v>
      </c>
      <c r="H18" s="1"/>
      <c r="I18" s="1"/>
      <c r="J18" s="1"/>
      <c r="K18" s="1"/>
    </row>
    <row r="19" spans="1:11" ht="18.75">
      <c r="A19" s="9"/>
      <c r="B19" s="40" t="s">
        <v>91</v>
      </c>
      <c r="C19" s="23">
        <v>0</v>
      </c>
      <c r="D19" s="20">
        <v>0</v>
      </c>
      <c r="E19" s="8" t="s">
        <v>4</v>
      </c>
      <c r="F19" s="1"/>
      <c r="G19" s="1" t="s">
        <v>2</v>
      </c>
      <c r="H19" s="1"/>
      <c r="I19" s="1"/>
      <c r="J19" s="1"/>
      <c r="K19" s="1"/>
    </row>
    <row r="20" spans="1:11" ht="18.75">
      <c r="A20" s="11"/>
      <c r="B20" s="37" t="s">
        <v>119</v>
      </c>
      <c r="C20" s="23">
        <v>0</v>
      </c>
      <c r="D20" s="15">
        <v>0</v>
      </c>
      <c r="E20" s="2" t="s">
        <v>4</v>
      </c>
      <c r="F20" s="1"/>
      <c r="G20" s="1"/>
      <c r="H20" s="1"/>
      <c r="I20" s="1" t="s">
        <v>2</v>
      </c>
      <c r="J20" s="1"/>
      <c r="K20" s="1"/>
    </row>
    <row r="21" spans="1:11" ht="18.75">
      <c r="A21" s="9"/>
      <c r="B21" s="37" t="s">
        <v>120</v>
      </c>
      <c r="C21" s="23">
        <v>0</v>
      </c>
      <c r="D21" s="15">
        <v>0</v>
      </c>
      <c r="E21" s="2" t="s">
        <v>126</v>
      </c>
      <c r="F21" s="1"/>
      <c r="G21" s="1"/>
      <c r="H21" s="1"/>
      <c r="I21" s="1" t="s">
        <v>2</v>
      </c>
      <c r="J21" s="1"/>
      <c r="K21" s="1"/>
    </row>
    <row r="22" spans="1:11" ht="18.75">
      <c r="A22" s="9"/>
      <c r="B22" s="37" t="s">
        <v>121</v>
      </c>
      <c r="C22" s="23">
        <v>0</v>
      </c>
      <c r="D22" s="15">
        <v>0</v>
      </c>
      <c r="E22" s="2" t="s">
        <v>4</v>
      </c>
      <c r="F22" s="1"/>
      <c r="G22" s="1"/>
      <c r="H22" s="1"/>
      <c r="I22" s="1" t="s">
        <v>2</v>
      </c>
      <c r="J22" s="1"/>
      <c r="K22" s="1"/>
    </row>
    <row r="25" spans="2:11" ht="12.75">
      <c r="B25" s="13" t="s">
        <v>157</v>
      </c>
      <c r="E25" s="105" t="s">
        <v>158</v>
      </c>
      <c r="F25" s="105"/>
      <c r="G25" s="105"/>
      <c r="H25" s="105"/>
      <c r="I25" s="105"/>
      <c r="J25" s="105"/>
      <c r="K25" s="105"/>
    </row>
    <row r="26" spans="2:11" ht="12.75">
      <c r="B26" s="14" t="s">
        <v>159</v>
      </c>
      <c r="E26" s="105" t="s">
        <v>160</v>
      </c>
      <c r="F26" s="105"/>
      <c r="G26" s="105"/>
      <c r="H26" s="105"/>
      <c r="I26" s="105"/>
      <c r="J26" s="105"/>
      <c r="K26" s="105"/>
    </row>
    <row r="27" spans="2:11" ht="12.75">
      <c r="B27" s="14" t="s">
        <v>161</v>
      </c>
      <c r="E27" s="105" t="s">
        <v>162</v>
      </c>
      <c r="F27" s="105"/>
      <c r="G27" s="105"/>
      <c r="H27" s="105"/>
      <c r="I27" s="105"/>
      <c r="J27" s="105"/>
      <c r="K27" s="105"/>
    </row>
    <row r="28" spans="5:11" ht="12.75">
      <c r="E28" s="105" t="s">
        <v>163</v>
      </c>
      <c r="F28" s="105"/>
      <c r="G28" s="105"/>
      <c r="H28" s="105"/>
      <c r="I28" s="105"/>
      <c r="J28" s="105"/>
      <c r="K28" s="105"/>
    </row>
  </sheetData>
  <sheetProtection selectLockedCells="1" selectUnlockedCells="1"/>
  <mergeCells count="13">
    <mergeCell ref="E28:K28"/>
    <mergeCell ref="A1:J1"/>
    <mergeCell ref="C3:C5"/>
    <mergeCell ref="F3:G4"/>
    <mergeCell ref="H3:I4"/>
    <mergeCell ref="A3:A5"/>
    <mergeCell ref="B3:B5"/>
    <mergeCell ref="D3:D5"/>
    <mergeCell ref="E3:E5"/>
    <mergeCell ref="J3:K4"/>
    <mergeCell ref="E25:K25"/>
    <mergeCell ref="E26:K26"/>
    <mergeCell ref="E27:K27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E19" sqref="E19:K23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hidden="1" customWidth="1"/>
    <col min="4" max="4" width="13.125" style="0" customWidth="1"/>
    <col min="5" max="5" width="22.375" style="0" customWidth="1"/>
    <col min="6" max="6" width="8.125" style="0" customWidth="1"/>
    <col min="7" max="7" width="8.00390625" style="0" customWidth="1"/>
    <col min="8" max="8" width="11.875" style="0" customWidth="1"/>
    <col min="9" max="9" width="11.75390625" style="0" customWidth="1"/>
    <col min="10" max="10" width="9.625" style="0" customWidth="1"/>
  </cols>
  <sheetData>
    <row r="1" spans="1:15" ht="119.25" customHeigh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21"/>
      <c r="L1" s="21"/>
      <c r="M1" s="21"/>
      <c r="N1" s="21"/>
      <c r="O1" s="21"/>
    </row>
    <row r="2" spans="1:15" ht="42" customHeight="1" thickBot="1">
      <c r="A2" s="22"/>
      <c r="B2" s="22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</row>
    <row r="3" spans="1:9" ht="60" customHeight="1">
      <c r="A3" s="92" t="s">
        <v>15</v>
      </c>
      <c r="B3" s="95" t="s">
        <v>16</v>
      </c>
      <c r="C3" s="88" t="s">
        <v>21</v>
      </c>
      <c r="D3" s="106" t="s">
        <v>17</v>
      </c>
      <c r="E3" s="95" t="s">
        <v>14</v>
      </c>
      <c r="F3" s="84" t="s">
        <v>153</v>
      </c>
      <c r="G3" s="85"/>
      <c r="H3" s="80" t="s">
        <v>156</v>
      </c>
      <c r="I3" s="81"/>
    </row>
    <row r="4" spans="1:9" ht="49.5" customHeight="1" thickBot="1">
      <c r="A4" s="93"/>
      <c r="B4" s="96"/>
      <c r="C4" s="89"/>
      <c r="D4" s="107"/>
      <c r="E4" s="96"/>
      <c r="F4" s="86"/>
      <c r="G4" s="87"/>
      <c r="H4" s="82"/>
      <c r="I4" s="83"/>
    </row>
    <row r="5" spans="1:9" ht="20.25" customHeight="1" thickBot="1">
      <c r="A5" s="94"/>
      <c r="B5" s="96"/>
      <c r="C5" s="90"/>
      <c r="D5" s="108"/>
      <c r="E5" s="97"/>
      <c r="F5" s="26" t="s">
        <v>0</v>
      </c>
      <c r="G5" s="27" t="s">
        <v>18</v>
      </c>
      <c r="H5" s="26" t="s">
        <v>0</v>
      </c>
      <c r="I5" s="27" t="s">
        <v>18</v>
      </c>
    </row>
    <row r="6" spans="1:9" ht="18.75">
      <c r="A6" s="29" t="s">
        <v>10</v>
      </c>
      <c r="B6" s="36" t="s">
        <v>93</v>
      </c>
      <c r="C6" s="23">
        <f>G6+I6</f>
        <v>37</v>
      </c>
      <c r="D6" s="15">
        <v>37</v>
      </c>
      <c r="E6" s="2" t="s">
        <v>103</v>
      </c>
      <c r="F6" s="25">
        <v>1</v>
      </c>
      <c r="G6" s="25">
        <v>25</v>
      </c>
      <c r="H6" s="25">
        <v>4</v>
      </c>
      <c r="I6" s="25">
        <v>12</v>
      </c>
    </row>
    <row r="7" spans="1:9" ht="18.75">
      <c r="A7" s="11" t="s">
        <v>9</v>
      </c>
      <c r="B7" s="37" t="s">
        <v>100</v>
      </c>
      <c r="C7" s="23">
        <f>G7+I7</f>
        <v>35</v>
      </c>
      <c r="D7" s="20">
        <v>35</v>
      </c>
      <c r="E7" s="8" t="s">
        <v>106</v>
      </c>
      <c r="F7" s="1">
        <v>5</v>
      </c>
      <c r="G7" s="1">
        <v>10</v>
      </c>
      <c r="H7" s="1">
        <v>1</v>
      </c>
      <c r="I7" s="1">
        <v>25</v>
      </c>
    </row>
    <row r="8" spans="1:9" ht="18.75">
      <c r="A8" s="67">
        <v>3</v>
      </c>
      <c r="B8" s="37" t="s">
        <v>95</v>
      </c>
      <c r="C8" s="23">
        <f>G8+I8</f>
        <v>33</v>
      </c>
      <c r="D8" s="15">
        <v>33</v>
      </c>
      <c r="E8" s="2" t="s">
        <v>106</v>
      </c>
      <c r="F8" s="1">
        <v>3</v>
      </c>
      <c r="G8" s="1">
        <v>15</v>
      </c>
      <c r="H8" s="1">
        <v>2</v>
      </c>
      <c r="I8" s="1">
        <v>18</v>
      </c>
    </row>
    <row r="9" spans="1:9" ht="18.75">
      <c r="A9" s="9" t="s">
        <v>8</v>
      </c>
      <c r="B9" s="37" t="s">
        <v>94</v>
      </c>
      <c r="C9" s="23">
        <f>G9+I9</f>
        <v>28</v>
      </c>
      <c r="D9" s="15">
        <v>28</v>
      </c>
      <c r="E9" s="2" t="s">
        <v>106</v>
      </c>
      <c r="F9" s="1">
        <v>2</v>
      </c>
      <c r="G9" s="1">
        <v>18</v>
      </c>
      <c r="H9" s="1">
        <v>5</v>
      </c>
      <c r="I9" s="1">
        <v>10</v>
      </c>
    </row>
    <row r="10" spans="1:9" ht="18.75">
      <c r="A10" s="9" t="s">
        <v>13</v>
      </c>
      <c r="B10" s="37" t="s">
        <v>99</v>
      </c>
      <c r="C10" s="23">
        <f>G10+I10</f>
        <v>27</v>
      </c>
      <c r="D10" s="15">
        <v>27</v>
      </c>
      <c r="E10" s="2" t="s">
        <v>106</v>
      </c>
      <c r="F10" s="1">
        <v>4</v>
      </c>
      <c r="G10" s="1">
        <v>12</v>
      </c>
      <c r="H10" s="1">
        <v>3</v>
      </c>
      <c r="I10" s="1">
        <v>15</v>
      </c>
    </row>
    <row r="11" spans="1:9" ht="18.75">
      <c r="A11" s="6">
        <v>6</v>
      </c>
      <c r="B11" s="37" t="s">
        <v>102</v>
      </c>
      <c r="C11" s="23">
        <v>8</v>
      </c>
      <c r="D11" s="15">
        <v>8</v>
      </c>
      <c r="E11" s="2" t="s">
        <v>63</v>
      </c>
      <c r="F11" s="1"/>
      <c r="G11" s="1" t="s">
        <v>2</v>
      </c>
      <c r="H11" s="1">
        <v>6</v>
      </c>
      <c r="I11" s="1">
        <v>8</v>
      </c>
    </row>
    <row r="12" spans="1:9" ht="18.75">
      <c r="A12" s="6">
        <v>7</v>
      </c>
      <c r="B12" s="37" t="s">
        <v>127</v>
      </c>
      <c r="C12" s="23">
        <v>6</v>
      </c>
      <c r="D12" s="15">
        <v>6</v>
      </c>
      <c r="E12" s="2" t="s">
        <v>131</v>
      </c>
      <c r="F12" s="1"/>
      <c r="G12" s="1"/>
      <c r="H12" s="1">
        <v>7</v>
      </c>
      <c r="I12" s="1">
        <v>6</v>
      </c>
    </row>
    <row r="13" spans="1:9" ht="18.75">
      <c r="A13" s="11"/>
      <c r="B13" s="37" t="s">
        <v>96</v>
      </c>
      <c r="C13" s="23">
        <f>G13</f>
        <v>0</v>
      </c>
      <c r="D13" s="15">
        <v>0</v>
      </c>
      <c r="E13" s="2" t="s">
        <v>51</v>
      </c>
      <c r="F13" s="1">
        <v>0</v>
      </c>
      <c r="G13" s="1">
        <v>0</v>
      </c>
      <c r="H13" s="1"/>
      <c r="I13" s="1"/>
    </row>
    <row r="14" spans="1:9" ht="18.75">
      <c r="A14" s="30"/>
      <c r="B14" s="37" t="s">
        <v>97</v>
      </c>
      <c r="C14" s="23">
        <f>G14</f>
        <v>0</v>
      </c>
      <c r="D14" s="15">
        <v>0</v>
      </c>
      <c r="E14" s="2" t="s">
        <v>104</v>
      </c>
      <c r="F14" s="1">
        <v>0</v>
      </c>
      <c r="G14" s="1">
        <v>0</v>
      </c>
      <c r="H14" s="1"/>
      <c r="I14" s="1"/>
    </row>
    <row r="15" spans="1:9" ht="19.5" customHeight="1">
      <c r="A15" s="11"/>
      <c r="B15" s="37" t="s">
        <v>98</v>
      </c>
      <c r="C15" s="23">
        <f>G15</f>
        <v>0</v>
      </c>
      <c r="D15" s="15">
        <v>0</v>
      </c>
      <c r="E15" s="2" t="s">
        <v>51</v>
      </c>
      <c r="F15" s="1">
        <v>0</v>
      </c>
      <c r="G15" s="1">
        <v>0</v>
      </c>
      <c r="H15" s="1"/>
      <c r="I15" s="1"/>
    </row>
    <row r="16" spans="1:9" ht="18.75">
      <c r="A16" s="6"/>
      <c r="B16" s="37" t="s">
        <v>101</v>
      </c>
      <c r="C16" s="23">
        <v>0</v>
      </c>
      <c r="D16" s="15">
        <v>0</v>
      </c>
      <c r="E16" s="2" t="s">
        <v>51</v>
      </c>
      <c r="F16" s="1"/>
      <c r="G16" s="1">
        <v>0</v>
      </c>
      <c r="H16" s="1"/>
      <c r="I16" s="1"/>
    </row>
    <row r="17" spans="1:9" ht="18.75">
      <c r="A17" s="6"/>
      <c r="B17" s="37" t="s">
        <v>128</v>
      </c>
      <c r="C17" s="23">
        <v>0</v>
      </c>
      <c r="D17" s="15">
        <v>0</v>
      </c>
      <c r="E17" s="2" t="s">
        <v>63</v>
      </c>
      <c r="F17" s="1"/>
      <c r="G17" s="1"/>
      <c r="H17" s="1"/>
      <c r="I17" s="1" t="s">
        <v>2</v>
      </c>
    </row>
    <row r="18" ht="31.5" customHeight="1"/>
    <row r="19" spans="2:11" ht="12.75">
      <c r="B19" s="13" t="s">
        <v>157</v>
      </c>
      <c r="E19" s="105" t="s">
        <v>158</v>
      </c>
      <c r="F19" s="105"/>
      <c r="G19" s="105"/>
      <c r="H19" s="105"/>
      <c r="I19" s="105"/>
      <c r="J19" s="105"/>
      <c r="K19" s="105"/>
    </row>
    <row r="20" spans="2:11" ht="12.75">
      <c r="B20" s="14" t="s">
        <v>159</v>
      </c>
      <c r="E20" s="105" t="s">
        <v>160</v>
      </c>
      <c r="F20" s="105"/>
      <c r="G20" s="105"/>
      <c r="H20" s="105"/>
      <c r="I20" s="105"/>
      <c r="J20" s="105"/>
      <c r="K20" s="105"/>
    </row>
    <row r="21" spans="2:11" ht="12.75">
      <c r="B21" s="14" t="s">
        <v>161</v>
      </c>
      <c r="E21" s="105" t="s">
        <v>162</v>
      </c>
      <c r="F21" s="105"/>
      <c r="G21" s="105"/>
      <c r="H21" s="105"/>
      <c r="I21" s="105"/>
      <c r="J21" s="105"/>
      <c r="K21" s="105"/>
    </row>
    <row r="22" spans="5:11" ht="12.75">
      <c r="E22" s="105" t="s">
        <v>163</v>
      </c>
      <c r="F22" s="105"/>
      <c r="G22" s="105"/>
      <c r="H22" s="105"/>
      <c r="I22" s="105"/>
      <c r="J22" s="105"/>
      <c r="K22" s="105"/>
    </row>
  </sheetData>
  <sheetProtection selectLockedCells="1" selectUnlockedCells="1"/>
  <mergeCells count="12">
    <mergeCell ref="F3:G4"/>
    <mergeCell ref="H3:I4"/>
    <mergeCell ref="E19:K19"/>
    <mergeCell ref="E20:K20"/>
    <mergeCell ref="E21:K21"/>
    <mergeCell ref="E22:K22"/>
    <mergeCell ref="A1:J1"/>
    <mergeCell ref="A3:A5"/>
    <mergeCell ref="B3:B5"/>
    <mergeCell ref="C3:C5"/>
    <mergeCell ref="D3:D5"/>
    <mergeCell ref="E3:E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2015-10-20T10:15:30Z</cp:lastPrinted>
  <dcterms:created xsi:type="dcterms:W3CDTF">2011-01-03T12:45:18Z</dcterms:created>
  <dcterms:modified xsi:type="dcterms:W3CDTF">2016-12-02T18:36:40Z</dcterms:modified>
  <cp:category/>
  <cp:version/>
  <cp:contentType/>
  <cp:contentStatus/>
</cp:coreProperties>
</file>